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4\24-C-PAMO_OOP23-6  Cap Educació i infància\"/>
    </mc:Choice>
  </mc:AlternateContent>
  <xr:revisionPtr revIDLastSave="0" documentId="13_ncr:1_{578BBA3C-D659-4DEA-B6F3-A6B91DE6DFDA}" xr6:coauthVersionLast="47" xr6:coauthVersionMax="47" xr10:uidLastSave="{00000000-0000-0000-0000-000000000000}"/>
  <bookViews>
    <workbookView xWindow="-28800" yWindow="0" windowWidth="14400" windowHeight="15600" xr2:uid="{00000000-000D-0000-FFFF-FFFF00000000}"/>
  </bookViews>
  <sheets>
    <sheet name="MÈRITS " sheetId="1" r:id="rId1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41" i="1"/>
  <c r="G41" i="1" s="1"/>
  <c r="G29" i="1"/>
  <c r="G30" i="1"/>
  <c r="G34" i="1"/>
  <c r="G35" i="1"/>
  <c r="G27" i="1"/>
  <c r="F28" i="1"/>
  <c r="G28" i="1" s="1"/>
  <c r="F29" i="1"/>
  <c r="F30" i="1"/>
  <c r="F31" i="1"/>
  <c r="G31" i="1" s="1"/>
  <c r="F32" i="1"/>
  <c r="G32" i="1" s="1"/>
  <c r="F33" i="1"/>
  <c r="G33" i="1" s="1"/>
  <c r="F34" i="1"/>
  <c r="F35" i="1"/>
  <c r="F36" i="1"/>
  <c r="G36" i="1" s="1"/>
  <c r="F27" i="1"/>
  <c r="F14" i="1"/>
  <c r="G14" i="1" s="1"/>
  <c r="F15" i="1"/>
  <c r="F16" i="1"/>
  <c r="G16" i="1" s="1"/>
  <c r="F17" i="1"/>
  <c r="G17" i="1" s="1"/>
  <c r="F18" i="1"/>
  <c r="F19" i="1"/>
  <c r="G19" i="1" s="1"/>
  <c r="F20" i="1"/>
  <c r="G20" i="1" s="1"/>
  <c r="F21" i="1"/>
  <c r="F22" i="1"/>
  <c r="G22" i="1" s="1"/>
  <c r="G15" i="1"/>
  <c r="G18" i="1"/>
  <c r="G21" i="1"/>
  <c r="F13" i="1" l="1"/>
  <c r="G13" i="1" s="1"/>
  <c r="F86" i="1"/>
  <c r="F87" i="1"/>
  <c r="F88" i="1"/>
  <c r="F89" i="1"/>
  <c r="F85" i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I58" i="1"/>
  <c r="H58" i="1"/>
  <c r="G58" i="1"/>
  <c r="F58" i="1"/>
  <c r="E58" i="1"/>
  <c r="I79" i="1" l="1"/>
  <c r="E79" i="1"/>
  <c r="H79" i="1"/>
  <c r="F79" i="1"/>
  <c r="G79" i="1"/>
  <c r="F90" i="1"/>
  <c r="F91" i="1" s="1"/>
  <c r="E78" i="1" l="1"/>
  <c r="H78" i="1"/>
  <c r="G78" i="1"/>
  <c r="I78" i="1"/>
  <c r="F51" i="1"/>
  <c r="F78" i="1"/>
  <c r="E80" i="1" l="1"/>
  <c r="F81" i="1" s="1"/>
  <c r="F37" i="1"/>
  <c r="F23" i="1" l="1"/>
  <c r="F52" i="1" l="1"/>
  <c r="F94" i="1" l="1"/>
</calcChain>
</file>

<file path=xl/sharedStrings.xml><?xml version="1.0" encoding="utf-8"?>
<sst xmlns="http://schemas.openxmlformats.org/spreadsheetml/2006/main" count="64" uniqueCount="47">
  <si>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</si>
  <si>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</si>
  <si>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</si>
  <si>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</si>
  <si>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</si>
  <si>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</si>
  <si>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</si>
  <si>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</si>
  <si>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</si>
  <si>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</si>
  <si>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</si>
  <si>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</si>
  <si>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</si>
  <si>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</si>
  <si>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</si>
  <si>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</si>
  <si>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</si>
  <si>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</si>
  <si>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</si>
  <si>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</si>
  <si>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</si>
  <si>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</si>
  <si>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</si>
  <si>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</si>
  <si>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</si>
  <si>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</si>
  <si>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</si>
  <si>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</si>
  <si>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</si>
  <si>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COGNOMS, NOM</t>
  </si>
  <si>
    <t>FINS A 12 HORES</t>
  </si>
  <si>
    <t>TOTAL ACCIONS FORMATIVES (MÀXIM 2 PUNTS)</t>
  </si>
  <si>
    <t>0,40 x semestre treballat o fracció</t>
  </si>
  <si>
    <t>0,30 x semestre treballat o fracció</t>
  </si>
  <si>
    <t>(ACTIC) o COMPETIC Nivell mitjà</t>
  </si>
  <si>
    <t>(ACTIC) o COMPETIC Nivell avançat</t>
  </si>
  <si>
    <t>Català avançat (C2)</t>
  </si>
  <si>
    <t>(ACTIC) o COMPETIC Nivell bàsic</t>
  </si>
  <si>
    <t>TOTAL TITULACIONS ACADÈMIQUES (MÀXIM 2 PUNTS)</t>
  </si>
  <si>
    <t>C) Titulació universitària addicional o de grau superior, diferent de l'acreditada com a requisit d'accés</t>
  </si>
  <si>
    <t>0,20 x semestre treballat o fracció</t>
  </si>
  <si>
    <t>recompte</t>
  </si>
  <si>
    <t>semestres</t>
  </si>
  <si>
    <t>Títol de doctorat o màster oficial relacionat</t>
  </si>
  <si>
    <t>Titulacions universitàries oficials addicionals</t>
  </si>
  <si>
    <t>CAP DEPARTAMENT EDUCACIÓ I INFÀNCIA</t>
  </si>
  <si>
    <t>TOTAL EXPERIÈNCIA PROFESSIONAL (MÀXIM 7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</si>
</sst>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9"/>
      <color rgb="FFFF0000"/>
      <name val="Abadi Extra Light"/>
      <family val="2"/>
    </font>
    <font>
      <sz val="8"/>
      <color theme="1"/>
      <name val="Verdana"/>
      <family val="2"/>
    </font>
    <font>
      <sz val="9"/>
      <color theme="0"/>
      <name val="Abadi Extra Light"/>
      <family val="2"/>
    </font>
    <font>
      <sz val="8"/>
      <color theme="1" tint="0.34998626667073579"/>
      <name val="Verdana"/>
      <family val="2"/>
    </font>
    <font>
      <sz val="10"/>
      <color theme="1"/>
      <name val="Calibri"/>
      <family val="2"/>
      <scheme val="minor"/>
    </font>
    <font>
      <b/>
      <i/>
      <sz val="8"/>
      <color theme="1" tint="0.34998626667073579"/>
      <name val="Verdana"/>
      <family val="2"/>
    </font>
    <font>
      <b/>
      <i/>
      <sz val="10"/>
      <name val="Verdana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15" fillId="9" borderId="8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2" fontId="9" fillId="6" borderId="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2" fontId="17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3" fillId="0" borderId="0" xfId="0" applyFont="1" applyAlignment="1">
      <alignment horizontal="justify" vertical="center"/>
    </xf>
    <xf numFmtId="0" fontId="23" fillId="0" borderId="0" xfId="0" applyFont="1"/>
    <xf numFmtId="2" fontId="23" fillId="0" borderId="0" xfId="0" applyNumberFormat="1" applyFont="1"/>
    <xf numFmtId="2" fontId="2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24" fillId="5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2" fontId="24" fillId="8" borderId="0" xfId="0" applyNumberFormat="1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2" fillId="7" borderId="1" xfId="0" quotePrefix="1" applyFont="1" applyFill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84:M90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94"/>
  <sheetViews>
    <sheetView tabSelected="1" topLeftCell="B1" zoomScaleNormal="100" workbookViewId="0">
      <selection activeCell="E100" sqref="E100"/>
    </sheetView>
  </sheetViews>
  <sheetFormatPr baseColWidth="10" defaultColWidth="11.44140625" defaultRowHeight="14.4" x14ac:dyDescent="0.3"/>
  <cols>
    <col min="1" max="1" width="10.33203125" style="7" customWidth="1"/>
    <col min="2" max="3" width="44.33203125" style="7" customWidth="1"/>
    <col min="4" max="5" width="12" style="1" customWidth="1"/>
    <col min="6" max="9" width="12" style="7" customWidth="1"/>
    <col min="10" max="10" width="11.44140625" style="7"/>
    <col min="11" max="11" width="23.5546875" style="7" bestFit="1" customWidth="1"/>
    <col min="12" max="12" width="13.88671875" style="7" bestFit="1" customWidth="1"/>
    <col min="13" max="16384" width="11.44140625" style="7"/>
  </cols>
  <sheetData>
    <row r="1" spans="1:409" ht="22.2" x14ac:dyDescent="0.3">
      <c r="A1" s="93" t="s">
        <v>18</v>
      </c>
      <c r="B1" s="93"/>
      <c r="C1" s="93"/>
      <c r="D1" s="93"/>
      <c r="E1" s="93"/>
      <c r="F1" s="93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</row>
    <row r="3" spans="1:409" ht="15" customHeight="1" x14ac:dyDescent="0.3">
      <c r="A3" s="18" t="s">
        <v>0</v>
      </c>
      <c r="B3" s="19"/>
      <c r="C3" s="19"/>
      <c r="D3" s="19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</row>
    <row r="4" spans="1:409" ht="20.100000000000001" customHeight="1" x14ac:dyDescent="0.3">
      <c r="A4" s="96" t="s">
        <v>45</v>
      </c>
      <c r="B4" s="97"/>
      <c r="C4" s="97"/>
      <c r="D4" s="97"/>
      <c r="E4" s="97"/>
      <c r="F4" s="98"/>
    </row>
    <row r="6" spans="1:409" s="31" customFormat="1" ht="15" customHeight="1" x14ac:dyDescent="0.3">
      <c r="A6" s="101" t="s">
        <v>29</v>
      </c>
      <c r="B6" s="99"/>
      <c r="C6" s="99"/>
      <c r="D6" s="44"/>
      <c r="E6" s="99" t="s">
        <v>1</v>
      </c>
      <c r="F6" s="10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</row>
    <row r="7" spans="1:409" ht="20.100000000000001" customHeight="1" x14ac:dyDescent="0.3">
      <c r="A7" s="102"/>
      <c r="B7" s="103"/>
      <c r="C7" s="103"/>
      <c r="D7" s="104"/>
      <c r="E7" s="105"/>
      <c r="F7" s="106"/>
    </row>
    <row r="8" spans="1:409" ht="15" customHeight="1" x14ac:dyDescent="0.3">
      <c r="A8" s="77" t="s">
        <v>2</v>
      </c>
      <c r="B8" s="77"/>
      <c r="C8" s="77"/>
      <c r="D8" s="77"/>
      <c r="E8" s="77"/>
      <c r="F8" s="7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</row>
    <row r="9" spans="1:409" ht="24.9" customHeight="1" x14ac:dyDescent="0.3">
      <c r="A9" s="23"/>
      <c r="B9" s="4"/>
      <c r="C9" s="4"/>
      <c r="D9" s="4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</row>
    <row r="10" spans="1:409" ht="30.75" customHeight="1" x14ac:dyDescent="0.3">
      <c r="A10" s="71" t="s">
        <v>19</v>
      </c>
      <c r="B10" s="72"/>
      <c r="C10" s="72"/>
      <c r="D10" s="72"/>
      <c r="E10" s="72"/>
      <c r="F10" s="7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</row>
    <row r="11" spans="1:409" ht="15" customHeight="1" x14ac:dyDescent="0.3">
      <c r="A11" s="78" t="s">
        <v>21</v>
      </c>
      <c r="B11" s="79"/>
      <c r="C11" s="79"/>
      <c r="D11" s="80" t="s">
        <v>32</v>
      </c>
      <c r="E11" s="80"/>
      <c r="F11" s="8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</row>
    <row r="12" spans="1:409" ht="22.8" x14ac:dyDescent="0.3">
      <c r="A12" s="37" t="s">
        <v>3</v>
      </c>
      <c r="B12" s="37" t="s">
        <v>4</v>
      </c>
      <c r="C12" s="37" t="s">
        <v>5</v>
      </c>
      <c r="D12" s="37" t="s">
        <v>6</v>
      </c>
      <c r="E12" s="37" t="s">
        <v>7</v>
      </c>
      <c r="F12" s="37" t="s">
        <v>12</v>
      </c>
      <c r="G12" s="68" t="s">
        <v>42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</row>
    <row r="13" spans="1:409" x14ac:dyDescent="0.3">
      <c r="A13" s="10">
        <v>1</v>
      </c>
      <c r="B13" s="24"/>
      <c r="C13" s="24"/>
      <c r="D13" s="65"/>
      <c r="E13" s="66"/>
      <c r="F13" s="25">
        <f>ROUND(($E13-$D13)/182.5,2)*0.4</f>
        <v>0</v>
      </c>
      <c r="G13" s="67" t="str">
        <f>IF(F13&gt;0,ROUND(($E13-$D13)/182.5,2),"")</f>
        <v/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</row>
    <row r="14" spans="1:409" x14ac:dyDescent="0.3">
      <c r="A14" s="10">
        <v>2</v>
      </c>
      <c r="B14" s="24"/>
      <c r="C14" s="24"/>
      <c r="D14" s="65"/>
      <c r="E14" s="66"/>
      <c r="F14" s="25">
        <f t="shared" ref="F14:F22" si="0">ROUND(($E14-$D14)/182.5,2)*0.4</f>
        <v>0</v>
      </c>
      <c r="G14" s="67" t="str">
        <f t="shared" ref="G14:G22" si="1">IF(F14&gt;0,ROUND(($E14-$D14)/182.5,2),"")</f>
        <v/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</row>
    <row r="15" spans="1:409" x14ac:dyDescent="0.3">
      <c r="A15" s="10">
        <v>3</v>
      </c>
      <c r="B15" s="24"/>
      <c r="C15" s="24"/>
      <c r="D15" s="65"/>
      <c r="E15" s="66"/>
      <c r="F15" s="25">
        <f t="shared" si="0"/>
        <v>0</v>
      </c>
      <c r="G15" s="67" t="str">
        <f t="shared" si="1"/>
        <v/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</row>
    <row r="16" spans="1:409" x14ac:dyDescent="0.3">
      <c r="A16" s="10">
        <v>4</v>
      </c>
      <c r="B16" s="24"/>
      <c r="C16" s="24"/>
      <c r="D16" s="65"/>
      <c r="E16" s="66"/>
      <c r="F16" s="25">
        <f t="shared" si="0"/>
        <v>0</v>
      </c>
      <c r="G16" s="67" t="str">
        <f t="shared" si="1"/>
        <v/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</row>
    <row r="17" spans="1:409" x14ac:dyDescent="0.3">
      <c r="A17" s="10">
        <v>5</v>
      </c>
      <c r="B17" s="24"/>
      <c r="C17" s="24"/>
      <c r="D17" s="65"/>
      <c r="E17" s="66"/>
      <c r="F17" s="25">
        <f t="shared" si="0"/>
        <v>0</v>
      </c>
      <c r="G17" s="67" t="str">
        <f t="shared" si="1"/>
        <v/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</row>
    <row r="18" spans="1:409" x14ac:dyDescent="0.3">
      <c r="A18" s="10">
        <v>6</v>
      </c>
      <c r="B18" s="24"/>
      <c r="C18" s="24"/>
      <c r="D18" s="65"/>
      <c r="E18" s="66"/>
      <c r="F18" s="25">
        <f t="shared" si="0"/>
        <v>0</v>
      </c>
      <c r="G18" s="67" t="str">
        <f t="shared" si="1"/>
        <v/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</row>
    <row r="19" spans="1:409" x14ac:dyDescent="0.3">
      <c r="A19" s="10">
        <v>7</v>
      </c>
      <c r="B19" s="24"/>
      <c r="C19" s="24"/>
      <c r="D19" s="65"/>
      <c r="E19" s="66"/>
      <c r="F19" s="25">
        <f t="shared" si="0"/>
        <v>0</v>
      </c>
      <c r="G19" s="67" t="str">
        <f t="shared" si="1"/>
        <v/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</row>
    <row r="20" spans="1:409" x14ac:dyDescent="0.3">
      <c r="A20" s="10">
        <v>8</v>
      </c>
      <c r="B20" s="24"/>
      <c r="C20" s="24"/>
      <c r="D20" s="65"/>
      <c r="E20" s="66"/>
      <c r="F20" s="25">
        <f t="shared" si="0"/>
        <v>0</v>
      </c>
      <c r="G20" s="67" t="str">
        <f t="shared" si="1"/>
        <v/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</row>
    <row r="21" spans="1:409" x14ac:dyDescent="0.3">
      <c r="A21" s="10">
        <v>9</v>
      </c>
      <c r="B21" s="24"/>
      <c r="C21" s="24"/>
      <c r="D21" s="65"/>
      <c r="E21" s="66"/>
      <c r="F21" s="25">
        <f t="shared" si="0"/>
        <v>0</v>
      </c>
      <c r="G21" s="67" t="str">
        <f t="shared" si="1"/>
        <v/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</row>
    <row r="22" spans="1:409" ht="15" thickBot="1" x14ac:dyDescent="0.35">
      <c r="A22" s="10">
        <v>10</v>
      </c>
      <c r="B22" s="24"/>
      <c r="C22" s="24"/>
      <c r="D22" s="65"/>
      <c r="E22" s="66"/>
      <c r="F22" s="25">
        <f t="shared" si="0"/>
        <v>0</v>
      </c>
      <c r="G22" s="67" t="str">
        <f t="shared" si="1"/>
        <v/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</row>
    <row r="23" spans="1:409" ht="15" thickBot="1" x14ac:dyDescent="0.35">
      <c r="A23" s="13"/>
      <c r="B23" s="14"/>
      <c r="C23" s="14"/>
      <c r="D23" s="94" t="s">
        <v>11</v>
      </c>
      <c r="E23" s="95"/>
      <c r="F23" s="26">
        <f>SUM(F13:F22)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</row>
    <row r="24" spans="1:409" ht="24.9" customHeight="1" x14ac:dyDescent="0.3">
      <c r="A24" s="6"/>
      <c r="B24" s="22"/>
      <c r="C24" s="22"/>
      <c r="D24" s="2"/>
      <c r="E24" s="2"/>
      <c r="F24" s="2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</row>
    <row r="25" spans="1:409" ht="15" customHeight="1" x14ac:dyDescent="0.3">
      <c r="A25" s="78" t="s">
        <v>20</v>
      </c>
      <c r="B25" s="79"/>
      <c r="C25" s="79"/>
      <c r="D25" s="80" t="s">
        <v>33</v>
      </c>
      <c r="E25" s="80"/>
      <c r="F25" s="81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</row>
    <row r="26" spans="1:409" ht="22.8" x14ac:dyDescent="0.3">
      <c r="A26" s="37" t="s">
        <v>3</v>
      </c>
      <c r="B26" s="37" t="s">
        <v>4</v>
      </c>
      <c r="C26" s="37" t="s">
        <v>5</v>
      </c>
      <c r="D26" s="37" t="s">
        <v>6</v>
      </c>
      <c r="E26" s="37" t="s">
        <v>7</v>
      </c>
      <c r="F26" s="37" t="s">
        <v>12</v>
      </c>
      <c r="G26" s="68" t="s">
        <v>42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</row>
    <row r="27" spans="1:409" x14ac:dyDescent="0.3">
      <c r="A27" s="10">
        <v>1</v>
      </c>
      <c r="B27" s="24"/>
      <c r="C27" s="27"/>
      <c r="D27" s="65"/>
      <c r="E27" s="66"/>
      <c r="F27" s="25">
        <f>ROUND(($E27-$D27)/182.5,2)*0.3</f>
        <v>0</v>
      </c>
      <c r="G27" s="67" t="str">
        <f>IF(F27&gt;0,ROUND(($E27-$D27)/182.5,2),"")</f>
        <v/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</row>
    <row r="28" spans="1:409" x14ac:dyDescent="0.3">
      <c r="A28" s="10">
        <v>2</v>
      </c>
      <c r="B28" s="24"/>
      <c r="C28" s="24"/>
      <c r="D28" s="65"/>
      <c r="E28" s="66"/>
      <c r="F28" s="25">
        <f t="shared" ref="F28:F36" si="2">ROUND(($E28-$D28)/182.5,2)*0.3</f>
        <v>0</v>
      </c>
      <c r="G28" s="67" t="str">
        <f t="shared" ref="G28:G36" si="3">IF(F28&gt;0,ROUND(($E28-$D28)/182.5,2),"")</f>
        <v/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</row>
    <row r="29" spans="1:409" x14ac:dyDescent="0.3">
      <c r="A29" s="10">
        <v>3</v>
      </c>
      <c r="B29" s="24"/>
      <c r="C29" s="24"/>
      <c r="D29" s="65"/>
      <c r="E29" s="66"/>
      <c r="F29" s="25">
        <f t="shared" si="2"/>
        <v>0</v>
      </c>
      <c r="G29" s="67" t="str">
        <f t="shared" si="3"/>
        <v/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</row>
    <row r="30" spans="1:409" x14ac:dyDescent="0.3">
      <c r="A30" s="10">
        <v>4</v>
      </c>
      <c r="B30" s="24"/>
      <c r="C30" s="24"/>
      <c r="D30" s="65"/>
      <c r="E30" s="66"/>
      <c r="F30" s="25">
        <f t="shared" si="2"/>
        <v>0</v>
      </c>
      <c r="G30" s="67" t="str">
        <f t="shared" si="3"/>
        <v/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</row>
    <row r="31" spans="1:409" x14ac:dyDescent="0.3">
      <c r="A31" s="10">
        <v>5</v>
      </c>
      <c r="B31" s="24"/>
      <c r="C31" s="24"/>
      <c r="D31" s="65"/>
      <c r="E31" s="66"/>
      <c r="F31" s="25">
        <f t="shared" si="2"/>
        <v>0</v>
      </c>
      <c r="G31" s="67" t="str">
        <f t="shared" si="3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</row>
    <row r="32" spans="1:409" x14ac:dyDescent="0.3">
      <c r="A32" s="10">
        <v>6</v>
      </c>
      <c r="B32" s="24"/>
      <c r="C32" s="24"/>
      <c r="D32" s="65"/>
      <c r="E32" s="66"/>
      <c r="F32" s="25">
        <f t="shared" si="2"/>
        <v>0</v>
      </c>
      <c r="G32" s="67" t="str">
        <f t="shared" si="3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</row>
    <row r="33" spans="1:409" x14ac:dyDescent="0.3">
      <c r="A33" s="10">
        <v>7</v>
      </c>
      <c r="B33" s="24"/>
      <c r="C33" s="24"/>
      <c r="D33" s="65"/>
      <c r="E33" s="66"/>
      <c r="F33" s="25">
        <f t="shared" si="2"/>
        <v>0</v>
      </c>
      <c r="G33" s="67" t="str">
        <f t="shared" si="3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</row>
    <row r="34" spans="1:409" x14ac:dyDescent="0.3">
      <c r="A34" s="10">
        <v>8</v>
      </c>
      <c r="B34" s="24"/>
      <c r="C34" s="24"/>
      <c r="D34" s="65"/>
      <c r="E34" s="66"/>
      <c r="F34" s="25">
        <f t="shared" si="2"/>
        <v>0</v>
      </c>
      <c r="G34" s="67" t="str">
        <f t="shared" si="3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</row>
    <row r="35" spans="1:409" x14ac:dyDescent="0.3">
      <c r="A35" s="10">
        <v>9</v>
      </c>
      <c r="B35" s="24"/>
      <c r="C35" s="24"/>
      <c r="D35" s="65"/>
      <c r="E35" s="66"/>
      <c r="F35" s="25">
        <f t="shared" si="2"/>
        <v>0</v>
      </c>
      <c r="G35" s="67" t="str">
        <f t="shared" si="3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</row>
    <row r="36" spans="1:409" ht="15" thickBot="1" x14ac:dyDescent="0.35">
      <c r="A36" s="10">
        <v>10</v>
      </c>
      <c r="B36" s="24"/>
      <c r="C36" s="24"/>
      <c r="D36" s="65"/>
      <c r="E36" s="66"/>
      <c r="F36" s="25">
        <f t="shared" si="2"/>
        <v>0</v>
      </c>
      <c r="G36" s="67" t="str">
        <f t="shared" si="3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</row>
    <row r="37" spans="1:409" ht="15" thickBot="1" x14ac:dyDescent="0.35">
      <c r="A37" s="13"/>
      <c r="B37" s="14"/>
      <c r="C37" s="14"/>
      <c r="D37" s="94" t="s">
        <v>11</v>
      </c>
      <c r="E37" s="95"/>
      <c r="F37" s="26">
        <f>SUM(F27:F36)</f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</row>
    <row r="38" spans="1:409" ht="24.9" customHeight="1" x14ac:dyDescent="0.3">
      <c r="A38" s="6"/>
      <c r="B38" s="22"/>
      <c r="C38" s="22"/>
      <c r="D38" s="2"/>
      <c r="E38" s="2"/>
      <c r="F38" s="2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</row>
    <row r="39" spans="1:409" ht="15" customHeight="1" x14ac:dyDescent="0.3">
      <c r="A39" s="78" t="s">
        <v>22</v>
      </c>
      <c r="B39" s="79"/>
      <c r="C39" s="79"/>
      <c r="D39" s="80" t="s">
        <v>40</v>
      </c>
      <c r="E39" s="80"/>
      <c r="F39" s="81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</row>
    <row r="40" spans="1:409" ht="22.8" x14ac:dyDescent="0.3">
      <c r="A40" s="37" t="s">
        <v>3</v>
      </c>
      <c r="B40" s="37" t="s">
        <v>4</v>
      </c>
      <c r="C40" s="37" t="s">
        <v>5</v>
      </c>
      <c r="D40" s="37" t="s">
        <v>6</v>
      </c>
      <c r="E40" s="37" t="s">
        <v>7</v>
      </c>
      <c r="F40" s="37" t="s">
        <v>12</v>
      </c>
      <c r="G40" s="68" t="s">
        <v>42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</row>
    <row r="41" spans="1:409" x14ac:dyDescent="0.3">
      <c r="A41" s="10">
        <v>1</v>
      </c>
      <c r="B41" s="24"/>
      <c r="C41" s="27"/>
      <c r="D41" s="65"/>
      <c r="E41" s="66"/>
      <c r="F41" s="25">
        <f>ROUND(($E41-$D41)/182.5,2)*0.2</f>
        <v>0</v>
      </c>
      <c r="G41" s="67" t="str">
        <f>IF(F41&gt;0,ROUND(($E41-$D41)/182.5,2),"")</f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</row>
    <row r="42" spans="1:409" x14ac:dyDescent="0.3">
      <c r="A42" s="10">
        <v>2</v>
      </c>
      <c r="B42" s="24"/>
      <c r="C42" s="24"/>
      <c r="D42" s="65"/>
      <c r="E42" s="66"/>
      <c r="F42" s="25">
        <f t="shared" ref="F42:F50" si="4">ROUND(($E42-$D42)/182.5,2)*0.2</f>
        <v>0</v>
      </c>
      <c r="G42" s="67" t="str">
        <f t="shared" ref="G42:G50" si="5">IF(F42&gt;0,ROUND(($E42-$D42)/182.5,2),"")</f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</row>
    <row r="43" spans="1:409" x14ac:dyDescent="0.3">
      <c r="A43" s="10">
        <v>3</v>
      </c>
      <c r="B43" s="24"/>
      <c r="C43" s="24"/>
      <c r="D43" s="65"/>
      <c r="E43" s="66"/>
      <c r="F43" s="25">
        <f t="shared" si="4"/>
        <v>0</v>
      </c>
      <c r="G43" s="67" t="str">
        <f t="shared" si="5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</row>
    <row r="44" spans="1:409" x14ac:dyDescent="0.3">
      <c r="A44" s="10">
        <v>4</v>
      </c>
      <c r="B44" s="24"/>
      <c r="C44" s="24"/>
      <c r="D44" s="65"/>
      <c r="E44" s="66"/>
      <c r="F44" s="25">
        <f t="shared" si="4"/>
        <v>0</v>
      </c>
      <c r="G44" s="67" t="str">
        <f t="shared" si="5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</row>
    <row r="45" spans="1:409" x14ac:dyDescent="0.3">
      <c r="A45" s="10">
        <v>5</v>
      </c>
      <c r="B45" s="24"/>
      <c r="C45" s="24"/>
      <c r="D45" s="65"/>
      <c r="E45" s="66"/>
      <c r="F45" s="25">
        <f t="shared" si="4"/>
        <v>0</v>
      </c>
      <c r="G45" s="67" t="str">
        <f t="shared" si="5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</row>
    <row r="46" spans="1:409" x14ac:dyDescent="0.3">
      <c r="A46" s="10">
        <v>6</v>
      </c>
      <c r="B46" s="24"/>
      <c r="C46" s="24"/>
      <c r="D46" s="65"/>
      <c r="E46" s="66"/>
      <c r="F46" s="25">
        <f t="shared" si="4"/>
        <v>0</v>
      </c>
      <c r="G46" s="67" t="str">
        <f t="shared" si="5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</row>
    <row r="47" spans="1:409" ht="14.4" customHeight="1" x14ac:dyDescent="0.3">
      <c r="A47" s="10">
        <v>7</v>
      </c>
      <c r="B47" s="24"/>
      <c r="C47" s="24"/>
      <c r="D47" s="65"/>
      <c r="E47" s="66"/>
      <c r="F47" s="25">
        <f t="shared" si="4"/>
        <v>0</v>
      </c>
      <c r="G47" s="67" t="str">
        <f t="shared" si="5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</row>
    <row r="48" spans="1:409" x14ac:dyDescent="0.3">
      <c r="A48" s="10">
        <v>8</v>
      </c>
      <c r="B48" s="24"/>
      <c r="C48" s="24"/>
      <c r="D48" s="65"/>
      <c r="E48" s="66"/>
      <c r="F48" s="25">
        <f t="shared" si="4"/>
        <v>0</v>
      </c>
      <c r="G48" s="67" t="str">
        <f t="shared" si="5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</row>
    <row r="49" spans="1:410" x14ac:dyDescent="0.3">
      <c r="A49" s="10">
        <v>9</v>
      </c>
      <c r="B49" s="24"/>
      <c r="C49" s="24"/>
      <c r="D49" s="65"/>
      <c r="E49" s="66"/>
      <c r="F49" s="25">
        <f t="shared" si="4"/>
        <v>0</v>
      </c>
      <c r="G49" s="67" t="str">
        <f t="shared" si="5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</row>
    <row r="50" spans="1:410" ht="15" thickBot="1" x14ac:dyDescent="0.35">
      <c r="A50" s="10">
        <v>10</v>
      </c>
      <c r="B50" s="24"/>
      <c r="C50" s="24"/>
      <c r="D50" s="65"/>
      <c r="E50" s="66"/>
      <c r="F50" s="25">
        <f t="shared" si="4"/>
        <v>0</v>
      </c>
      <c r="G50" s="67" t="str">
        <f t="shared" si="5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</row>
    <row r="51" spans="1:410" ht="15" thickBot="1" x14ac:dyDescent="0.35">
      <c r="A51" s="13"/>
      <c r="B51" s="14"/>
      <c r="C51" s="14"/>
      <c r="D51" s="94" t="s">
        <v>11</v>
      </c>
      <c r="E51" s="95"/>
      <c r="F51" s="26">
        <f>SUM(F41:F50)</f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</row>
    <row r="52" spans="1:410" ht="15" thickBot="1" x14ac:dyDescent="0.35">
      <c r="A52" s="23"/>
      <c r="B52" s="4"/>
      <c r="C52" s="4"/>
      <c r="D52" s="4"/>
      <c r="E52" s="5"/>
      <c r="F52" s="9">
        <f>F23+F37+F51</f>
        <v>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</row>
    <row r="53" spans="1:410" ht="23.25" customHeight="1" thickBot="1" x14ac:dyDescent="0.35">
      <c r="A53" s="74" t="s">
        <v>46</v>
      </c>
      <c r="B53" s="75"/>
      <c r="C53" s="75"/>
      <c r="D53" s="75"/>
      <c r="E53" s="76"/>
      <c r="F53" s="41">
        <f>IF(F52&gt;7,7,F52)</f>
        <v>0</v>
      </c>
    </row>
    <row r="56" spans="1:410" ht="30.75" customHeight="1" x14ac:dyDescent="0.3">
      <c r="A56" s="71" t="s">
        <v>23</v>
      </c>
      <c r="B56" s="72"/>
      <c r="C56" s="72"/>
      <c r="D56" s="72"/>
      <c r="E56" s="72"/>
      <c r="F56" s="72"/>
      <c r="G56" s="72"/>
      <c r="H56" s="72"/>
      <c r="I56" s="73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6"/>
    </row>
    <row r="57" spans="1:410" ht="22.8" x14ac:dyDescent="0.3">
      <c r="A57" s="3" t="s">
        <v>3</v>
      </c>
      <c r="B57" s="92" t="s">
        <v>9</v>
      </c>
      <c r="C57" s="92"/>
      <c r="D57" s="36" t="s">
        <v>10</v>
      </c>
      <c r="E57" s="38" t="s">
        <v>30</v>
      </c>
      <c r="F57" s="38" t="s">
        <v>17</v>
      </c>
      <c r="G57" s="38" t="s">
        <v>13</v>
      </c>
      <c r="H57" s="38" t="s">
        <v>14</v>
      </c>
      <c r="I57" s="39" t="s">
        <v>15</v>
      </c>
    </row>
    <row r="58" spans="1:410" x14ac:dyDescent="0.3">
      <c r="A58" s="10">
        <v>1</v>
      </c>
      <c r="B58" s="70"/>
      <c r="C58" s="70"/>
      <c r="D58" s="43"/>
      <c r="E58" s="25" t="str">
        <f>IF(AND(D58&gt;=1,D58&lt;=11),0.1,"")</f>
        <v/>
      </c>
      <c r="F58" s="25" t="str">
        <f>IF(AND(D58&gt;=12,D58&lt;=40),0.2,"")</f>
        <v/>
      </c>
      <c r="G58" s="25" t="str">
        <f>IF(AND(D58&gt;=41,D58&lt;=100),0.4,"")</f>
        <v/>
      </c>
      <c r="H58" s="25" t="str">
        <f>IF(AND(D58&gt;=101,D58&lt;=200),0.6,"")</f>
        <v/>
      </c>
      <c r="I58" s="25" t="str">
        <f>IF(D58&gt;=201,0.75,"")</f>
        <v/>
      </c>
    </row>
    <row r="59" spans="1:410" x14ac:dyDescent="0.3">
      <c r="A59" s="10">
        <v>2</v>
      </c>
      <c r="B59" s="70"/>
      <c r="C59" s="70"/>
      <c r="D59" s="43"/>
      <c r="E59" s="25" t="str">
        <f t="shared" ref="E59:E77" si="6">IF(AND(D59&gt;=1,D59&lt;=11),0.1,"")</f>
        <v/>
      </c>
      <c r="F59" s="25" t="str">
        <f t="shared" ref="F59:F77" si="7">IF(AND(D59&gt;=12,D59&lt;=40),0.2,"")</f>
        <v/>
      </c>
      <c r="G59" s="25" t="str">
        <f t="shared" ref="G59:G77" si="8">IF(AND(D59&gt;=41,D59&lt;=100),0.4,"")</f>
        <v/>
      </c>
      <c r="H59" s="25" t="str">
        <f t="shared" ref="H59:H77" si="9">IF(AND(D59&gt;=101,D59&lt;=200),0.6,"")</f>
        <v/>
      </c>
      <c r="I59" s="25" t="str">
        <f t="shared" ref="I59:I77" si="10">IF(D59&gt;=201,0.75,"")</f>
        <v/>
      </c>
    </row>
    <row r="60" spans="1:410" x14ac:dyDescent="0.3">
      <c r="A60" s="10">
        <v>3</v>
      </c>
      <c r="B60" s="70"/>
      <c r="C60" s="70"/>
      <c r="D60" s="43"/>
      <c r="E60" s="25" t="str">
        <f t="shared" si="6"/>
        <v/>
      </c>
      <c r="F60" s="25" t="str">
        <f t="shared" si="7"/>
        <v/>
      </c>
      <c r="G60" s="25" t="str">
        <f t="shared" si="8"/>
        <v/>
      </c>
      <c r="H60" s="25" t="str">
        <f t="shared" si="9"/>
        <v/>
      </c>
      <c r="I60" s="25" t="str">
        <f t="shared" si="10"/>
        <v/>
      </c>
    </row>
    <row r="61" spans="1:410" x14ac:dyDescent="0.3">
      <c r="A61" s="10">
        <v>4</v>
      </c>
      <c r="B61" s="70"/>
      <c r="C61" s="70"/>
      <c r="D61" s="43"/>
      <c r="E61" s="25" t="str">
        <f t="shared" si="6"/>
        <v/>
      </c>
      <c r="F61" s="25" t="str">
        <f t="shared" si="7"/>
        <v/>
      </c>
      <c r="G61" s="25" t="str">
        <f t="shared" si="8"/>
        <v/>
      </c>
      <c r="H61" s="25" t="str">
        <f t="shared" si="9"/>
        <v/>
      </c>
      <c r="I61" s="25" t="str">
        <f t="shared" si="10"/>
        <v/>
      </c>
    </row>
    <row r="62" spans="1:410" ht="14.4" customHeight="1" x14ac:dyDescent="0.3">
      <c r="A62" s="10">
        <v>5</v>
      </c>
      <c r="B62" s="70"/>
      <c r="C62" s="70"/>
      <c r="D62" s="43"/>
      <c r="E62" s="25" t="str">
        <f t="shared" si="6"/>
        <v/>
      </c>
      <c r="F62" s="25" t="str">
        <f t="shared" si="7"/>
        <v/>
      </c>
      <c r="G62" s="25" t="str">
        <f t="shared" si="8"/>
        <v/>
      </c>
      <c r="H62" s="25" t="str">
        <f t="shared" si="9"/>
        <v/>
      </c>
      <c r="I62" s="25" t="str">
        <f t="shared" si="10"/>
        <v/>
      </c>
    </row>
    <row r="63" spans="1:410" x14ac:dyDescent="0.3">
      <c r="A63" s="10">
        <v>6</v>
      </c>
      <c r="B63" s="70"/>
      <c r="C63" s="70"/>
      <c r="D63" s="43"/>
      <c r="E63" s="25" t="str">
        <f t="shared" si="6"/>
        <v/>
      </c>
      <c r="F63" s="25" t="str">
        <f t="shared" si="7"/>
        <v/>
      </c>
      <c r="G63" s="25" t="str">
        <f t="shared" si="8"/>
        <v/>
      </c>
      <c r="H63" s="25" t="str">
        <f t="shared" si="9"/>
        <v/>
      </c>
      <c r="I63" s="25" t="str">
        <f t="shared" si="10"/>
        <v/>
      </c>
    </row>
    <row r="64" spans="1:410" x14ac:dyDescent="0.3">
      <c r="A64" s="10">
        <v>7</v>
      </c>
      <c r="B64" s="70"/>
      <c r="C64" s="70"/>
      <c r="D64" s="43"/>
      <c r="E64" s="25" t="str">
        <f t="shared" si="6"/>
        <v/>
      </c>
      <c r="F64" s="25" t="str">
        <f t="shared" si="7"/>
        <v/>
      </c>
      <c r="G64" s="25" t="str">
        <f t="shared" si="8"/>
        <v/>
      </c>
      <c r="H64" s="25" t="str">
        <f t="shared" si="9"/>
        <v/>
      </c>
      <c r="I64" s="25" t="str">
        <f t="shared" si="10"/>
        <v/>
      </c>
    </row>
    <row r="65" spans="1:9" x14ac:dyDescent="0.3">
      <c r="A65" s="10">
        <v>8</v>
      </c>
      <c r="B65" s="70"/>
      <c r="C65" s="70"/>
      <c r="D65" s="43"/>
      <c r="E65" s="25" t="str">
        <f t="shared" si="6"/>
        <v/>
      </c>
      <c r="F65" s="25" t="str">
        <f t="shared" si="7"/>
        <v/>
      </c>
      <c r="G65" s="25" t="str">
        <f t="shared" si="8"/>
        <v/>
      </c>
      <c r="H65" s="25" t="str">
        <f t="shared" si="9"/>
        <v/>
      </c>
      <c r="I65" s="25" t="str">
        <f t="shared" si="10"/>
        <v/>
      </c>
    </row>
    <row r="66" spans="1:9" x14ac:dyDescent="0.3">
      <c r="A66" s="10">
        <v>9</v>
      </c>
      <c r="B66" s="70"/>
      <c r="C66" s="70"/>
      <c r="D66" s="43"/>
      <c r="E66" s="25" t="str">
        <f t="shared" si="6"/>
        <v/>
      </c>
      <c r="F66" s="25" t="str">
        <f t="shared" si="7"/>
        <v/>
      </c>
      <c r="G66" s="25" t="str">
        <f t="shared" si="8"/>
        <v/>
      </c>
      <c r="H66" s="25" t="str">
        <f t="shared" si="9"/>
        <v/>
      </c>
      <c r="I66" s="25" t="str">
        <f t="shared" si="10"/>
        <v/>
      </c>
    </row>
    <row r="67" spans="1:9" x14ac:dyDescent="0.3">
      <c r="A67" s="10">
        <v>10</v>
      </c>
      <c r="B67" s="70"/>
      <c r="C67" s="70"/>
      <c r="D67" s="43"/>
      <c r="E67" s="25" t="str">
        <f t="shared" si="6"/>
        <v/>
      </c>
      <c r="F67" s="25" t="str">
        <f t="shared" si="7"/>
        <v/>
      </c>
      <c r="G67" s="25" t="str">
        <f t="shared" si="8"/>
        <v/>
      </c>
      <c r="H67" s="25" t="str">
        <f t="shared" si="9"/>
        <v/>
      </c>
      <c r="I67" s="25" t="str">
        <f t="shared" si="10"/>
        <v/>
      </c>
    </row>
    <row r="68" spans="1:9" x14ac:dyDescent="0.3">
      <c r="A68" s="10">
        <v>11</v>
      </c>
      <c r="B68" s="70"/>
      <c r="C68" s="70"/>
      <c r="D68" s="43"/>
      <c r="E68" s="25" t="str">
        <f t="shared" si="6"/>
        <v/>
      </c>
      <c r="F68" s="25" t="str">
        <f t="shared" si="7"/>
        <v/>
      </c>
      <c r="G68" s="25" t="str">
        <f t="shared" si="8"/>
        <v/>
      </c>
      <c r="H68" s="25" t="str">
        <f t="shared" si="9"/>
        <v/>
      </c>
      <c r="I68" s="25" t="str">
        <f t="shared" si="10"/>
        <v/>
      </c>
    </row>
    <row r="69" spans="1:9" x14ac:dyDescent="0.3">
      <c r="A69" s="10">
        <v>12</v>
      </c>
      <c r="B69" s="70"/>
      <c r="C69" s="70"/>
      <c r="D69" s="43"/>
      <c r="E69" s="25" t="str">
        <f t="shared" si="6"/>
        <v/>
      </c>
      <c r="F69" s="25" t="str">
        <f t="shared" si="7"/>
        <v/>
      </c>
      <c r="G69" s="25" t="str">
        <f t="shared" si="8"/>
        <v/>
      </c>
      <c r="H69" s="25" t="str">
        <f t="shared" si="9"/>
        <v/>
      </c>
      <c r="I69" s="25" t="str">
        <f t="shared" si="10"/>
        <v/>
      </c>
    </row>
    <row r="70" spans="1:9" x14ac:dyDescent="0.3">
      <c r="A70" s="10">
        <v>13</v>
      </c>
      <c r="B70" s="70"/>
      <c r="C70" s="70"/>
      <c r="D70" s="43"/>
      <c r="E70" s="25" t="str">
        <f t="shared" si="6"/>
        <v/>
      </c>
      <c r="F70" s="25" t="str">
        <f t="shared" si="7"/>
        <v/>
      </c>
      <c r="G70" s="25" t="str">
        <f t="shared" si="8"/>
        <v/>
      </c>
      <c r="H70" s="25" t="str">
        <f t="shared" si="9"/>
        <v/>
      </c>
      <c r="I70" s="25" t="str">
        <f t="shared" si="10"/>
        <v/>
      </c>
    </row>
    <row r="71" spans="1:9" x14ac:dyDescent="0.3">
      <c r="A71" s="10">
        <v>14</v>
      </c>
      <c r="B71" s="70"/>
      <c r="C71" s="70"/>
      <c r="D71" s="43"/>
      <c r="E71" s="25" t="str">
        <f t="shared" si="6"/>
        <v/>
      </c>
      <c r="F71" s="25" t="str">
        <f t="shared" si="7"/>
        <v/>
      </c>
      <c r="G71" s="25" t="str">
        <f t="shared" si="8"/>
        <v/>
      </c>
      <c r="H71" s="25" t="str">
        <f t="shared" si="9"/>
        <v/>
      </c>
      <c r="I71" s="25" t="str">
        <f t="shared" si="10"/>
        <v/>
      </c>
    </row>
    <row r="72" spans="1:9" x14ac:dyDescent="0.3">
      <c r="A72" s="10">
        <v>15</v>
      </c>
      <c r="B72" s="70"/>
      <c r="C72" s="70"/>
      <c r="D72" s="43"/>
      <c r="E72" s="25" t="str">
        <f t="shared" si="6"/>
        <v/>
      </c>
      <c r="F72" s="25" t="str">
        <f t="shared" si="7"/>
        <v/>
      </c>
      <c r="G72" s="25" t="str">
        <f t="shared" si="8"/>
        <v/>
      </c>
      <c r="H72" s="25" t="str">
        <f t="shared" si="9"/>
        <v/>
      </c>
      <c r="I72" s="25" t="str">
        <f t="shared" si="10"/>
        <v/>
      </c>
    </row>
    <row r="73" spans="1:9" x14ac:dyDescent="0.3">
      <c r="A73" s="10">
        <v>16</v>
      </c>
      <c r="B73" s="70"/>
      <c r="C73" s="70"/>
      <c r="D73" s="43"/>
      <c r="E73" s="25" t="str">
        <f t="shared" si="6"/>
        <v/>
      </c>
      <c r="F73" s="25" t="str">
        <f t="shared" si="7"/>
        <v/>
      </c>
      <c r="G73" s="25" t="str">
        <f t="shared" si="8"/>
        <v/>
      </c>
      <c r="H73" s="25" t="str">
        <f t="shared" si="9"/>
        <v/>
      </c>
      <c r="I73" s="25" t="str">
        <f t="shared" si="10"/>
        <v/>
      </c>
    </row>
    <row r="74" spans="1:9" x14ac:dyDescent="0.3">
      <c r="A74" s="10">
        <v>17</v>
      </c>
      <c r="B74" s="70"/>
      <c r="C74" s="70"/>
      <c r="D74" s="43"/>
      <c r="E74" s="25" t="str">
        <f t="shared" si="6"/>
        <v/>
      </c>
      <c r="F74" s="25" t="str">
        <f t="shared" si="7"/>
        <v/>
      </c>
      <c r="G74" s="25" t="str">
        <f t="shared" si="8"/>
        <v/>
      </c>
      <c r="H74" s="25" t="str">
        <f t="shared" si="9"/>
        <v/>
      </c>
      <c r="I74" s="25" t="str">
        <f t="shared" si="10"/>
        <v/>
      </c>
    </row>
    <row r="75" spans="1:9" x14ac:dyDescent="0.3">
      <c r="A75" s="10">
        <v>18</v>
      </c>
      <c r="B75" s="70"/>
      <c r="C75" s="70"/>
      <c r="D75" s="43"/>
      <c r="E75" s="25" t="str">
        <f t="shared" si="6"/>
        <v/>
      </c>
      <c r="F75" s="25" t="str">
        <f t="shared" si="7"/>
        <v/>
      </c>
      <c r="G75" s="25" t="str">
        <f t="shared" si="8"/>
        <v/>
      </c>
      <c r="H75" s="25" t="str">
        <f t="shared" si="9"/>
        <v/>
      </c>
      <c r="I75" s="25" t="str">
        <f t="shared" si="10"/>
        <v/>
      </c>
    </row>
    <row r="76" spans="1:9" x14ac:dyDescent="0.3">
      <c r="A76" s="10">
        <v>19</v>
      </c>
      <c r="B76" s="70"/>
      <c r="C76" s="70"/>
      <c r="D76" s="43"/>
      <c r="E76" s="25" t="str">
        <f t="shared" si="6"/>
        <v/>
      </c>
      <c r="F76" s="25" t="str">
        <f t="shared" si="7"/>
        <v/>
      </c>
      <c r="G76" s="25" t="str">
        <f t="shared" si="8"/>
        <v/>
      </c>
      <c r="H76" s="25" t="str">
        <f t="shared" si="9"/>
        <v/>
      </c>
      <c r="I76" s="25" t="str">
        <f t="shared" si="10"/>
        <v/>
      </c>
    </row>
    <row r="77" spans="1:9" x14ac:dyDescent="0.3">
      <c r="A77" s="10">
        <v>20</v>
      </c>
      <c r="B77" s="70"/>
      <c r="C77" s="70"/>
      <c r="D77" s="43"/>
      <c r="E77" s="25" t="str">
        <f t="shared" si="6"/>
        <v/>
      </c>
      <c r="F77" s="25" t="str">
        <f t="shared" si="7"/>
        <v/>
      </c>
      <c r="G77" s="25" t="str">
        <f t="shared" si="8"/>
        <v/>
      </c>
      <c r="H77" s="25" t="str">
        <f t="shared" si="9"/>
        <v/>
      </c>
      <c r="I77" s="25" t="str">
        <f t="shared" si="10"/>
        <v/>
      </c>
    </row>
    <row r="78" spans="1:9" ht="15" customHeight="1" x14ac:dyDescent="0.3">
      <c r="A78" s="15"/>
      <c r="B78" s="16"/>
      <c r="C78" s="16"/>
      <c r="E78" s="32">
        <f>SUM(E58:E77)</f>
        <v>0</v>
      </c>
      <c r="F78" s="32">
        <f>SUM(F58:F77)</f>
        <v>0</v>
      </c>
      <c r="G78" s="33">
        <f>SUM(G58:G77)</f>
        <v>0</v>
      </c>
      <c r="H78" s="33">
        <f>SUM(H58:H77)</f>
        <v>0</v>
      </c>
      <c r="I78" s="33">
        <f>SUM(I58:I77)</f>
        <v>0</v>
      </c>
    </row>
    <row r="79" spans="1:9" ht="10.5" customHeight="1" x14ac:dyDescent="0.3">
      <c r="A79" s="62"/>
      <c r="B79" s="46"/>
      <c r="C79" s="46"/>
      <c r="D79" s="64" t="s">
        <v>41</v>
      </c>
      <c r="E79" s="63">
        <f>COUNT(E58:E77)</f>
        <v>0</v>
      </c>
      <c r="F79" s="63">
        <f t="shared" ref="F79:I79" si="11">COUNT(F58:F77)</f>
        <v>0</v>
      </c>
      <c r="G79" s="63">
        <f t="shared" si="11"/>
        <v>0</v>
      </c>
      <c r="H79" s="63">
        <f t="shared" si="11"/>
        <v>0</v>
      </c>
      <c r="I79" s="63">
        <f t="shared" si="11"/>
        <v>0</v>
      </c>
    </row>
    <row r="80" spans="1:9" ht="15" thickBot="1" x14ac:dyDescent="0.35">
      <c r="A80" s="90"/>
      <c r="B80" s="91"/>
      <c r="C80" s="91"/>
      <c r="D80" s="91"/>
      <c r="E80" s="69">
        <f>E78+F78+G78+H78+I78</f>
        <v>0</v>
      </c>
      <c r="F80" s="69"/>
      <c r="G80" s="69"/>
      <c r="H80" s="69"/>
      <c r="I80" s="69"/>
    </row>
    <row r="81" spans="1:14" ht="23.25" customHeight="1" thickBot="1" x14ac:dyDescent="0.35">
      <c r="A81" s="74" t="s">
        <v>31</v>
      </c>
      <c r="B81" s="75"/>
      <c r="C81" s="75"/>
      <c r="D81" s="75"/>
      <c r="E81" s="76"/>
      <c r="F81" s="45">
        <f>IF(E80&gt;2,2,E80)</f>
        <v>0</v>
      </c>
      <c r="G81" s="46"/>
      <c r="H81" s="46"/>
    </row>
    <row r="82" spans="1:14" x14ac:dyDescent="0.3">
      <c r="A82" s="6"/>
      <c r="B82" s="22"/>
      <c r="C82" s="22"/>
      <c r="D82" s="22"/>
      <c r="E82" s="22"/>
      <c r="F82" s="22"/>
      <c r="G82" s="22"/>
    </row>
    <row r="83" spans="1:14" ht="35.25" customHeight="1" x14ac:dyDescent="0.3">
      <c r="A83" s="71" t="s">
        <v>39</v>
      </c>
      <c r="B83" s="72"/>
      <c r="C83" s="72"/>
      <c r="D83" s="72"/>
      <c r="E83" s="72"/>
      <c r="F83" s="73"/>
      <c r="G83" s="48"/>
      <c r="H83" s="107"/>
      <c r="I83" s="108"/>
      <c r="J83" s="108"/>
      <c r="K83" s="108"/>
      <c r="L83" s="108"/>
      <c r="M83" s="108"/>
      <c r="N83" s="108"/>
    </row>
    <row r="84" spans="1:14" x14ac:dyDescent="0.3">
      <c r="A84" s="55" t="s">
        <v>28</v>
      </c>
      <c r="B84" s="56"/>
      <c r="C84" s="56"/>
      <c r="D84" s="87" t="s">
        <v>8</v>
      </c>
      <c r="E84" s="87"/>
      <c r="F84" s="40" t="s">
        <v>16</v>
      </c>
      <c r="G84" s="49"/>
      <c r="H84" s="108"/>
      <c r="I84" s="108"/>
      <c r="J84" s="108"/>
      <c r="K84" s="8" t="s">
        <v>25</v>
      </c>
      <c r="L84" s="8" t="s">
        <v>26</v>
      </c>
      <c r="M84" s="8" t="s">
        <v>27</v>
      </c>
      <c r="N84" s="108"/>
    </row>
    <row r="85" spans="1:14" ht="18" customHeight="1" x14ac:dyDescent="0.25">
      <c r="A85" s="10">
        <v>1</v>
      </c>
      <c r="B85" s="85"/>
      <c r="C85" s="86"/>
      <c r="D85" s="88"/>
      <c r="E85" s="89"/>
      <c r="F85" s="25" t="str">
        <f>IF(D85&lt;&gt;"",INDEX(T_barem_titulacio,MATCH(D85,L_titulacio,0),3),"")</f>
        <v/>
      </c>
      <c r="G85" s="49"/>
      <c r="H85" s="108"/>
      <c r="I85" s="108"/>
      <c r="J85" s="108"/>
      <c r="K85" s="57" t="s">
        <v>43</v>
      </c>
      <c r="L85" s="58"/>
      <c r="M85" s="59">
        <v>1</v>
      </c>
      <c r="N85" s="108"/>
    </row>
    <row r="86" spans="1:14" ht="18" customHeight="1" x14ac:dyDescent="0.25">
      <c r="A86" s="10">
        <v>2</v>
      </c>
      <c r="B86" s="85"/>
      <c r="C86" s="86"/>
      <c r="D86" s="88"/>
      <c r="E86" s="89"/>
      <c r="F86" s="25" t="str">
        <f>IF(D86&lt;&gt;"",INDEX(T_barem_titulacio,MATCH(D86,L_titulacio,0),3),"")</f>
        <v/>
      </c>
      <c r="G86" s="49"/>
      <c r="H86" s="108"/>
      <c r="I86" s="108"/>
      <c r="J86" s="108"/>
      <c r="K86" s="57" t="s">
        <v>44</v>
      </c>
      <c r="L86" s="58"/>
      <c r="M86" s="59">
        <v>1</v>
      </c>
      <c r="N86" s="108"/>
    </row>
    <row r="87" spans="1:14" ht="18" customHeight="1" x14ac:dyDescent="0.25">
      <c r="A87" s="10">
        <v>3</v>
      </c>
      <c r="B87" s="85"/>
      <c r="C87" s="86"/>
      <c r="D87" s="88"/>
      <c r="E87" s="89"/>
      <c r="F87" s="25" t="str">
        <f>IF(D87&lt;&gt;"",INDEX(T_barem_titulacio,MATCH(D87,L_titulacio,0),3),"")</f>
        <v/>
      </c>
      <c r="G87" s="49"/>
      <c r="H87" s="108"/>
      <c r="I87" s="108"/>
      <c r="J87" s="108"/>
      <c r="K87" s="57" t="s">
        <v>36</v>
      </c>
      <c r="L87" s="58"/>
      <c r="M87" s="59">
        <v>1</v>
      </c>
      <c r="N87" s="108"/>
    </row>
    <row r="88" spans="1:14" ht="18" customHeight="1" x14ac:dyDescent="0.25">
      <c r="A88" s="10">
        <v>4</v>
      </c>
      <c r="B88" s="85"/>
      <c r="C88" s="86"/>
      <c r="D88" s="88"/>
      <c r="E88" s="89"/>
      <c r="F88" s="25" t="str">
        <f>IF(D88&lt;&gt;"",INDEX(T_barem_titulacio,MATCH(D88,L_titulacio,0),3),"")</f>
        <v/>
      </c>
      <c r="G88" s="49"/>
      <c r="H88" s="108"/>
      <c r="I88" s="108"/>
      <c r="J88" s="108"/>
      <c r="K88" s="57" t="s">
        <v>37</v>
      </c>
      <c r="L88" s="58"/>
      <c r="M88" s="59">
        <v>0.2</v>
      </c>
      <c r="N88" s="108"/>
    </row>
    <row r="89" spans="1:14" ht="18" customHeight="1" x14ac:dyDescent="0.3">
      <c r="A89" s="10">
        <v>5</v>
      </c>
      <c r="B89" s="85"/>
      <c r="C89" s="86"/>
      <c r="D89" s="88"/>
      <c r="E89" s="89"/>
      <c r="F89" s="25" t="str">
        <f>IF(D89&lt;&gt;"",INDEX(T_barem_titulacio,MATCH(D89,L_titulacio,0),3),"")</f>
        <v/>
      </c>
      <c r="G89" s="49"/>
      <c r="H89" s="108"/>
      <c r="I89" s="108"/>
      <c r="J89" s="108"/>
      <c r="K89" s="57" t="s">
        <v>34</v>
      </c>
      <c r="L89" s="57"/>
      <c r="M89" s="60">
        <v>0.4</v>
      </c>
      <c r="N89" s="108"/>
    </row>
    <row r="90" spans="1:14" ht="24.6" thickBot="1" x14ac:dyDescent="0.35">
      <c r="A90" s="34"/>
      <c r="B90" s="35"/>
      <c r="C90" s="35"/>
      <c r="D90" s="35"/>
      <c r="E90" s="35"/>
      <c r="F90" s="42">
        <f>SUM(F84:F89)</f>
        <v>0</v>
      </c>
      <c r="G90" s="49"/>
      <c r="H90" s="108"/>
      <c r="I90" s="108"/>
      <c r="J90" s="108"/>
      <c r="K90" s="57" t="s">
        <v>35</v>
      </c>
      <c r="L90" s="57"/>
      <c r="M90" s="60">
        <v>0.75</v>
      </c>
      <c r="N90" s="108"/>
    </row>
    <row r="91" spans="1:14" ht="23.25" customHeight="1" thickBot="1" x14ac:dyDescent="0.35">
      <c r="A91" s="74" t="s">
        <v>38</v>
      </c>
      <c r="B91" s="75"/>
      <c r="C91" s="75"/>
      <c r="D91" s="75"/>
      <c r="E91" s="76"/>
      <c r="F91" s="50">
        <f>IF(F90&gt;2,2,F90)</f>
        <v>0</v>
      </c>
      <c r="G91" s="49"/>
      <c r="H91" s="108"/>
      <c r="I91" s="108"/>
      <c r="J91" s="108"/>
      <c r="K91" s="61"/>
      <c r="L91" s="61"/>
      <c r="M91" s="54"/>
      <c r="N91" s="108"/>
    </row>
    <row r="92" spans="1:14" x14ac:dyDescent="0.3">
      <c r="A92" s="11"/>
      <c r="B92" s="11"/>
      <c r="C92" s="11"/>
      <c r="D92" s="11"/>
      <c r="E92" s="12"/>
      <c r="F92" s="12"/>
      <c r="G92" s="49"/>
      <c r="H92" s="49"/>
      <c r="I92" s="49"/>
      <c r="J92" s="49"/>
      <c r="N92" s="49"/>
    </row>
    <row r="93" spans="1:14" ht="15" thickBot="1" x14ac:dyDescent="0.35">
      <c r="A93" s="29"/>
      <c r="B93" s="30"/>
      <c r="C93" s="30"/>
      <c r="D93" s="30"/>
      <c r="E93" s="28"/>
      <c r="F93" s="28"/>
      <c r="H93" s="52"/>
      <c r="I93" s="51"/>
      <c r="J93" s="53"/>
    </row>
    <row r="94" spans="1:14" ht="37.5" customHeight="1" thickBot="1" x14ac:dyDescent="0.35">
      <c r="A94" s="82" t="s">
        <v>24</v>
      </c>
      <c r="B94" s="83"/>
      <c r="C94" s="83"/>
      <c r="D94" s="83"/>
      <c r="E94" s="84"/>
      <c r="F94" s="47">
        <f>F53+F81+F91</f>
        <v>0</v>
      </c>
    </row>
  </sheetData>
  <sheetProtection algorithmName="SHA-512" hashValue="dMaT5pWSEQOpqG8LYVzU1Vw0gFEJF5gZusYnbvJ+A31ptjZQRArhsTtJOn8R4pok5WrUyOUf+Btch/EUtUoohA==" saltValue="BX3OnW3RJ/wJTwSma6c86A==" spinCount="100000" sheet="1" objects="1" scenarios="1"/>
  <protectedRanges>
    <protectedRange sqref="A4:F4" name="Rango1"/>
  </protectedRanges>
  <mergeCells count="57">
    <mergeCell ref="A1:F1"/>
    <mergeCell ref="D23:E23"/>
    <mergeCell ref="D37:E37"/>
    <mergeCell ref="D51:E51"/>
    <mergeCell ref="A4:F4"/>
    <mergeCell ref="E6:F6"/>
    <mergeCell ref="A6:C6"/>
    <mergeCell ref="A7:D7"/>
    <mergeCell ref="E7:F7"/>
    <mergeCell ref="A39:C39"/>
    <mergeCell ref="D39:F39"/>
    <mergeCell ref="A81:E81"/>
    <mergeCell ref="B77:C77"/>
    <mergeCell ref="A80:D80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5:C75"/>
    <mergeCell ref="B66:C66"/>
    <mergeCell ref="B67:C67"/>
    <mergeCell ref="B68:C68"/>
    <mergeCell ref="A91:E91"/>
    <mergeCell ref="A94:E94"/>
    <mergeCell ref="A83:F83"/>
    <mergeCell ref="B85:C85"/>
    <mergeCell ref="D84:E84"/>
    <mergeCell ref="D85:E85"/>
    <mergeCell ref="D86:E86"/>
    <mergeCell ref="B86:C86"/>
    <mergeCell ref="B87:C87"/>
    <mergeCell ref="D87:E87"/>
    <mergeCell ref="B88:C88"/>
    <mergeCell ref="B89:C89"/>
    <mergeCell ref="D88:E88"/>
    <mergeCell ref="D89:E89"/>
    <mergeCell ref="A8:F8"/>
    <mergeCell ref="A10:F10"/>
    <mergeCell ref="A11:C11"/>
    <mergeCell ref="D11:F11"/>
    <mergeCell ref="A25:C25"/>
    <mergeCell ref="D25:F25"/>
    <mergeCell ref="E80:I80"/>
    <mergeCell ref="B76:C76"/>
    <mergeCell ref="B74:C74"/>
    <mergeCell ref="A56:I56"/>
    <mergeCell ref="A53:E53"/>
    <mergeCell ref="B72:C72"/>
    <mergeCell ref="B73:C73"/>
    <mergeCell ref="B69:C69"/>
    <mergeCell ref="B70:C70"/>
    <mergeCell ref="B71:C71"/>
  </mergeCells>
  <dataValidations count="1">
    <dataValidation type="list" allowBlank="1" showInputMessage="1" showErrorMessage="1" sqref="D85:D89" xr:uid="{00000000-0002-0000-0000-000000000000}">
      <formula1>$K$85:$K$90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MÈRITS 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2024-11-29T11:50:07Z</dcterms:modified>
</cp:coreProperties>
</file>