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4\24-C-PAMO_OOP21-3 Operari 1a mobilitat\"/>
    </mc:Choice>
  </mc:AlternateContent>
  <xr:revisionPtr revIDLastSave="0" documentId="8_{8720809A-9F65-4119-BFA8-A08DC773317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ÈRITS " sheetId="1" r:id="rId1"/>
    <sheet name="GRAELLA" sheetId="3" r:id="rId2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F74" i="1"/>
  <c r="F75" i="1"/>
  <c r="F72" i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27" i="1"/>
  <c r="G27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F22" i="1"/>
  <c r="G22" i="1" s="1"/>
  <c r="F14" i="1"/>
  <c r="G14" i="1" s="1"/>
  <c r="F13" i="1"/>
  <c r="G13" i="1" s="1"/>
  <c r="G21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E50" i="1"/>
  <c r="F50" i="1"/>
  <c r="G50" i="1"/>
  <c r="H50" i="1"/>
  <c r="I50" i="1"/>
  <c r="E51" i="1"/>
  <c r="F51" i="1"/>
  <c r="G51" i="1"/>
  <c r="H51" i="1"/>
  <c r="I51" i="1"/>
  <c r="E52" i="1"/>
  <c r="F52" i="1"/>
  <c r="G52" i="1"/>
  <c r="H52" i="1"/>
  <c r="I52" i="1"/>
  <c r="E53" i="1"/>
  <c r="F53" i="1"/>
  <c r="G53" i="1"/>
  <c r="H53" i="1"/>
  <c r="I53" i="1"/>
  <c r="E54" i="1"/>
  <c r="F54" i="1"/>
  <c r="G54" i="1"/>
  <c r="H54" i="1"/>
  <c r="I54" i="1"/>
  <c r="E55" i="1"/>
  <c r="F55" i="1"/>
  <c r="G55" i="1"/>
  <c r="H55" i="1"/>
  <c r="I55" i="1"/>
  <c r="E56" i="1"/>
  <c r="F56" i="1"/>
  <c r="G56" i="1"/>
  <c r="H56" i="1"/>
  <c r="I56" i="1"/>
  <c r="E57" i="1"/>
  <c r="F57" i="1"/>
  <c r="G57" i="1"/>
  <c r="H57" i="1"/>
  <c r="I57" i="1"/>
  <c r="E58" i="1"/>
  <c r="F58" i="1"/>
  <c r="G58" i="1"/>
  <c r="H58" i="1"/>
  <c r="I58" i="1"/>
  <c r="E59" i="1"/>
  <c r="F59" i="1"/>
  <c r="G59" i="1"/>
  <c r="H59" i="1"/>
  <c r="I59" i="1"/>
  <c r="E60" i="1"/>
  <c r="F60" i="1"/>
  <c r="G60" i="1"/>
  <c r="H60" i="1"/>
  <c r="I60" i="1"/>
  <c r="E61" i="1"/>
  <c r="F61" i="1"/>
  <c r="G61" i="1"/>
  <c r="H61" i="1"/>
  <c r="I61" i="1"/>
  <c r="E62" i="1"/>
  <c r="F62" i="1"/>
  <c r="G62" i="1"/>
  <c r="H62" i="1"/>
  <c r="I62" i="1"/>
  <c r="E63" i="1"/>
  <c r="F63" i="1"/>
  <c r="G63" i="1"/>
  <c r="H63" i="1"/>
  <c r="I63" i="1"/>
  <c r="E64" i="1"/>
  <c r="F64" i="1"/>
  <c r="G64" i="1"/>
  <c r="H64" i="1"/>
  <c r="I64" i="1"/>
  <c r="I45" i="1"/>
  <c r="H45" i="1"/>
  <c r="G45" i="1"/>
  <c r="F45" i="1"/>
  <c r="E45" i="1"/>
  <c r="E65" i="1" l="1"/>
  <c r="F66" i="1"/>
  <c r="H66" i="1"/>
  <c r="I65" i="1"/>
  <c r="G66" i="1"/>
  <c r="H65" i="1"/>
  <c r="G65" i="1"/>
  <c r="F65" i="1"/>
  <c r="E66" i="1"/>
  <c r="I66" i="1"/>
  <c r="F37" i="1"/>
  <c r="F23" i="1"/>
  <c r="F76" i="1"/>
  <c r="F77" i="1" s="1"/>
  <c r="B3" i="3"/>
  <c r="A3" i="3"/>
  <c r="I3" i="3" l="1"/>
  <c r="H3" i="3"/>
  <c r="J3" i="3"/>
  <c r="E3" i="3"/>
  <c r="G3" i="3"/>
  <c r="E67" i="1" l="1"/>
  <c r="F68" i="1" s="1"/>
  <c r="L3" i="3"/>
  <c r="G37" i="1"/>
  <c r="D3" i="3" s="1"/>
  <c r="K3" i="3" l="1"/>
  <c r="G23" i="1"/>
  <c r="F39" i="1" s="1"/>
  <c r="G40" i="1" l="1"/>
  <c r="F80" i="1" s="1"/>
  <c r="C3" i="3"/>
  <c r="N3" i="3" l="1"/>
  <c r="F3" i="3" l="1"/>
  <c r="M3" i="3" s="1"/>
</calcChain>
</file>

<file path=xl/sharedStrings.xml><?xml version="1.0" encoding="utf-8"?>
<sst xmlns="http://schemas.openxmlformats.org/spreadsheetml/2006/main" count="66" uniqueCount="51">
  <si>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</si>
  <si>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</si>
  <si>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</si>
  <si>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</si>
  <si>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</si>
  <si>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</si>
  <si>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</si>
  <si>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</si>
  <si>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</si>
  <si>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</si>
  <si>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</si>
  <si>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</si>
  <si>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</si>
  <si>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</si>
  <si>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</si>
  <si>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</si>
  <si>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</si>
  <si>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</si>
  <si>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</si>
  <si>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</si>
  <si>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</si>
  <si>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</si>
  <si>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 xml:space="preserve">B) Per cursos i activitats formatives amb aprofitament i adients a la plaça a proveïr </t>
  </si>
  <si>
    <t>TOTAL MÈRITS</t>
  </si>
  <si>
    <t>Titulació</t>
  </si>
  <si>
    <t>punts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</si>
  <si>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</si>
  <si>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</si>
  <si>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</si>
  <si>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</si>
  <si>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</si>
  <si>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</si>
  <si>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</si>
  <si>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</si>
  <si>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t>C) Per titulacions acadèmiques equivalents o superiors</t>
  </si>
  <si>
    <t>12-40h</t>
  </si>
  <si>
    <t>Comprovació</t>
  </si>
  <si>
    <t>FINS A 12 HORES</t>
  </si>
  <si>
    <t>TOTAL ACCIONS FORMATIVES (MÀXIM 2 PUNTS)</t>
  </si>
  <si>
    <t>TOTAL EXPERIÈNCIA PROFESSIONAL (MÀXIM 7 PUNTS)</t>
  </si>
  <si>
    <t>OPERARI DE 1A DE MOBILITAT</t>
  </si>
  <si>
    <t>Graduat en ESO</t>
  </si>
  <si>
    <t>Cicles formatius de grau mig / FP I</t>
  </si>
  <si>
    <t>Cicles formatiu de grau superior</t>
  </si>
  <si>
    <t>Titulacions universitàries, màsters i postgraus</t>
  </si>
  <si>
    <t>C) Titulacions acadèmiques superiors a l'exigida, rellevant o relacionada</t>
  </si>
  <si>
    <t>TOTAL TITULACIONS ACADÈMIQUES (MÀXIM 1 PUNT)</t>
  </si>
  <si>
    <t>semestre</t>
  </si>
  <si>
    <t>unitats semestre/mes</t>
  </si>
  <si>
    <t>NOM I COGNOMS</t>
  </si>
  <si>
    <t>DEPARTAMENT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</si>
</sst>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rgb="FFFF0000"/>
      <name val="Verdana"/>
      <family val="2"/>
    </font>
    <font>
      <sz val="9"/>
      <color rgb="FFFF0000"/>
      <name val="Abadi Extra Light"/>
      <family val="2"/>
    </font>
    <font>
      <sz val="8"/>
      <color theme="1"/>
      <name val="Verdana"/>
      <family val="2"/>
    </font>
    <font>
      <sz val="9"/>
      <color theme="0"/>
      <name val="Abadi Extra Light"/>
      <family val="2"/>
    </font>
    <font>
      <b/>
      <sz val="9"/>
      <color theme="0"/>
      <name val="Verdana"/>
      <family val="2"/>
    </font>
    <font>
      <sz val="9"/>
      <color theme="0" tint="-0.499984740745262"/>
      <name val="Verdana"/>
      <family val="2"/>
    </font>
    <font>
      <sz val="11"/>
      <name val="Calibri"/>
      <family val="2"/>
      <scheme val="minor"/>
    </font>
    <font>
      <sz val="9"/>
      <name val="Abadi Extra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0" borderId="1" xfId="0" applyFont="1" applyBorder="1" applyAlignment="1" applyProtection="1">
      <alignment vertical="center"/>
      <protection locked="0"/>
    </xf>
    <xf numFmtId="2" fontId="6" fillId="4" borderId="1" xfId="0" applyNumberFormat="1" applyFont="1" applyFill="1" applyBorder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vertical="center"/>
      <protection locked="0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1" xfId="0" quotePrefix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2" fontId="8" fillId="6" borderId="9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5" fillId="10" borderId="1" xfId="0" applyFont="1" applyFill="1" applyBorder="1" applyAlignment="1">
      <alignment horizontal="center" vertical="center" wrapText="1"/>
    </xf>
    <xf numFmtId="49" fontId="15" fillId="1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17" fillId="5" borderId="1" xfId="0" applyFont="1" applyFill="1" applyBorder="1" applyAlignment="1">
      <alignment horizontal="left" vertical="center"/>
    </xf>
    <xf numFmtId="2" fontId="17" fillId="5" borderId="1" xfId="0" applyNumberFormat="1" applyFont="1" applyFill="1" applyBorder="1" applyAlignment="1">
      <alignment horizontal="center" vertical="center"/>
    </xf>
    <xf numFmtId="3" fontId="17" fillId="5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/>
    </xf>
    <xf numFmtId="2" fontId="14" fillId="9" borderId="9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2" fontId="8" fillId="6" borderId="9" xfId="0" applyNumberFormat="1" applyFont="1" applyFill="1" applyBorder="1" applyAlignment="1">
      <alignment horizontal="center" vertical="center"/>
    </xf>
    <xf numFmtId="2" fontId="23" fillId="0" borderId="0" xfId="0" applyNumberFormat="1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5" fillId="0" borderId="0" xfId="0" applyFont="1" applyAlignment="1">
      <alignment horizontal="justify" vertical="center"/>
    </xf>
    <xf numFmtId="2" fontId="25" fillId="0" borderId="0" xfId="0" applyNumberFormat="1" applyFont="1"/>
    <xf numFmtId="0" fontId="23" fillId="0" borderId="0" xfId="0" applyFont="1" applyAlignment="1">
      <alignment horizontal="justify" vertical="center"/>
    </xf>
    <xf numFmtId="2" fontId="4" fillId="0" borderId="6" xfId="0" applyNumberFormat="1" applyFont="1" applyBorder="1" applyAlignment="1">
      <alignment horizontal="center" vertical="center"/>
    </xf>
    <xf numFmtId="2" fontId="26" fillId="3" borderId="0" xfId="0" applyNumberFormat="1" applyFont="1" applyFill="1" applyAlignment="1">
      <alignment horizontal="center" vertical="center"/>
    </xf>
    <xf numFmtId="0" fontId="1" fillId="7" borderId="4" xfId="0" applyFont="1" applyFill="1" applyBorder="1" applyAlignment="1">
      <alignment vertical="center" wrapText="1" shrinkToFit="1"/>
    </xf>
    <xf numFmtId="0" fontId="1" fillId="7" borderId="5" xfId="0" applyFont="1" applyFill="1" applyBorder="1" applyAlignment="1">
      <alignment vertical="center" wrapText="1" shrinkToFit="1"/>
    </xf>
    <xf numFmtId="0" fontId="13" fillId="8" borderId="1" xfId="0" applyFont="1" applyFill="1" applyBorder="1" applyAlignment="1">
      <alignment horizontal="center" vertical="center" wrapText="1"/>
    </xf>
    <xf numFmtId="2" fontId="11" fillId="4" borderId="9" xfId="0" applyNumberFormat="1" applyFont="1" applyFill="1" applyBorder="1" applyAlignment="1">
      <alignment horizontal="center" vertical="center"/>
    </xf>
    <xf numFmtId="2" fontId="1" fillId="7" borderId="4" xfId="0" applyNumberFormat="1" applyFont="1" applyFill="1" applyBorder="1" applyAlignment="1">
      <alignment horizontal="center" vertical="center" wrapText="1" shrinkToFit="1"/>
    </xf>
    <xf numFmtId="2" fontId="27" fillId="0" borderId="1" xfId="0" applyNumberFormat="1" applyFont="1" applyBorder="1" applyAlignment="1">
      <alignment horizontal="center" vertical="center"/>
    </xf>
    <xf numFmtId="2" fontId="27" fillId="2" borderId="9" xfId="0" applyNumberFormat="1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27" fillId="11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vertical="center"/>
    </xf>
    <xf numFmtId="0" fontId="6" fillId="0" borderId="1" xfId="0" applyFont="1" applyBorder="1" applyAlignment="1" applyProtection="1">
      <alignment vertical="center" wrapText="1"/>
      <protection locked="0"/>
    </xf>
    <xf numFmtId="2" fontId="8" fillId="6" borderId="14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justify" vertical="center"/>
    </xf>
    <xf numFmtId="2" fontId="29" fillId="0" borderId="0" xfId="0" applyNumberFormat="1" applyFont="1"/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12" fillId="6" borderId="3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11" fillId="7" borderId="1" xfId="0" quotePrefix="1" applyFont="1" applyFill="1" applyBorder="1" applyAlignment="1">
      <alignment horizontal="center" vertical="center"/>
    </xf>
    <xf numFmtId="0" fontId="24" fillId="3" borderId="3" xfId="0" applyFont="1" applyFill="1" applyBorder="1" applyAlignment="1" applyProtection="1">
      <alignment horizontal="left" vertical="center" wrapText="1"/>
      <protection locked="0"/>
    </xf>
    <xf numFmtId="0" fontId="24" fillId="3" borderId="5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0" fontId="19" fillId="10" borderId="13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wrapText="1"/>
    </xf>
    <xf numFmtId="0" fontId="16" fillId="10" borderId="13" xfId="0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Abadi Extra Light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K71:L75" totalsRowShown="0" headerRowDxfId="3" dataDxfId="2">
  <tableColumns count="2">
    <tableColumn id="1" xr3:uid="{00000000-0010-0000-0000-000001000000}" name="Titulació" dataDxfId="1"/>
    <tableColumn id="3" xr3:uid="{00000000-0010-0000-0000-000003000000}" name="pu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T80"/>
  <sheetViews>
    <sheetView tabSelected="1" topLeftCell="A103" zoomScaleNormal="100" workbookViewId="0">
      <selection activeCell="G55" sqref="G55"/>
    </sheetView>
  </sheetViews>
  <sheetFormatPr baseColWidth="10" defaultColWidth="11.44140625" defaultRowHeight="14.4" x14ac:dyDescent="0.3"/>
  <cols>
    <col min="1" max="1" width="10.33203125" style="7" customWidth="1"/>
    <col min="2" max="3" width="44.33203125" style="7" customWidth="1"/>
    <col min="4" max="5" width="12.77734375" style="1" customWidth="1"/>
    <col min="6" max="9" width="12.77734375" style="7" customWidth="1"/>
    <col min="10" max="10" width="11.44140625" style="7"/>
    <col min="11" max="11" width="23.5546875" style="7" bestFit="1" customWidth="1"/>
    <col min="12" max="12" width="13.88671875" style="7" bestFit="1" customWidth="1"/>
    <col min="13" max="16384" width="11.44140625" style="7"/>
  </cols>
  <sheetData>
    <row r="1" spans="1:410" ht="22.2" x14ac:dyDescent="0.3">
      <c r="A1" s="106" t="s">
        <v>18</v>
      </c>
      <c r="B1" s="106"/>
      <c r="C1" s="106"/>
      <c r="D1" s="106"/>
      <c r="E1" s="106"/>
      <c r="F1" s="106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</row>
    <row r="3" spans="1:410" ht="15" customHeight="1" x14ac:dyDescent="0.3">
      <c r="A3" s="80" t="s">
        <v>0</v>
      </c>
      <c r="B3" s="81"/>
      <c r="C3" s="82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</row>
    <row r="4" spans="1:410" ht="20.100000000000001" customHeight="1" x14ac:dyDescent="0.3">
      <c r="A4" s="83" t="s">
        <v>40</v>
      </c>
      <c r="B4" s="84"/>
      <c r="C4" s="85"/>
      <c r="D4" s="7"/>
      <c r="E4" s="7"/>
    </row>
    <row r="6" spans="1:410" s="26" customFormat="1" ht="15" customHeight="1" x14ac:dyDescent="0.3">
      <c r="A6" s="15" t="s">
        <v>49</v>
      </c>
      <c r="B6" s="39"/>
      <c r="C6" s="72" t="s">
        <v>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</row>
    <row r="7" spans="1:410" ht="20.100000000000001" customHeight="1" x14ac:dyDescent="0.3">
      <c r="A7" s="78"/>
      <c r="B7" s="79"/>
      <c r="C7" s="73"/>
      <c r="D7" s="7"/>
      <c r="E7" s="7"/>
    </row>
    <row r="8" spans="1:410" ht="15" customHeight="1" x14ac:dyDescent="0.3">
      <c r="A8" s="96" t="s">
        <v>2</v>
      </c>
      <c r="B8" s="96"/>
      <c r="C8" s="9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</row>
    <row r="9" spans="1:410" ht="24.9" customHeight="1" x14ac:dyDescent="0.3">
      <c r="A9" s="18"/>
      <c r="B9" s="4"/>
      <c r="C9" s="4"/>
      <c r="D9" s="4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</row>
    <row r="10" spans="1:410" ht="30.75" customHeight="1" x14ac:dyDescent="0.3">
      <c r="A10" s="88" t="s">
        <v>19</v>
      </c>
      <c r="B10" s="89"/>
      <c r="C10" s="89"/>
      <c r="D10" s="89"/>
      <c r="E10" s="89"/>
      <c r="F10" s="89"/>
      <c r="G10" s="90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</row>
    <row r="11" spans="1:410" ht="15" customHeight="1" x14ac:dyDescent="0.3">
      <c r="A11" s="94" t="s">
        <v>21</v>
      </c>
      <c r="B11" s="95"/>
      <c r="C11" s="95"/>
      <c r="D11" s="64">
        <v>0.4</v>
      </c>
      <c r="E11" s="60" t="s">
        <v>47</v>
      </c>
      <c r="F11" s="60"/>
      <c r="G11" s="61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</row>
    <row r="12" spans="1:410" ht="30.6" x14ac:dyDescent="0.3">
      <c r="A12" s="31" t="s">
        <v>3</v>
      </c>
      <c r="B12" s="31" t="s">
        <v>4</v>
      </c>
      <c r="C12" s="31" t="s">
        <v>50</v>
      </c>
      <c r="D12" s="31" t="s">
        <v>6</v>
      </c>
      <c r="E12" s="31" t="s">
        <v>7</v>
      </c>
      <c r="F12" s="62" t="s">
        <v>48</v>
      </c>
      <c r="G12" s="31" t="s">
        <v>12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</row>
    <row r="13" spans="1:410" x14ac:dyDescent="0.3">
      <c r="A13" s="9">
        <v>1</v>
      </c>
      <c r="B13" s="19"/>
      <c r="C13" s="19"/>
      <c r="D13" s="71"/>
      <c r="E13" s="71"/>
      <c r="F13" s="65">
        <f>ROUND((E13-D13)/182.5,2)</f>
        <v>0</v>
      </c>
      <c r="G13" s="20">
        <f>F13*$D$11</f>
        <v>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</row>
    <row r="14" spans="1:410" x14ac:dyDescent="0.3">
      <c r="A14" s="9">
        <v>2</v>
      </c>
      <c r="B14" s="19"/>
      <c r="C14" s="19"/>
      <c r="D14" s="71"/>
      <c r="E14" s="71"/>
      <c r="F14" s="65">
        <f>ROUND((E14-D14)/182.5,2)</f>
        <v>0</v>
      </c>
      <c r="G14" s="20">
        <f t="shared" ref="G14:G22" si="0">F14*$D$11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</row>
    <row r="15" spans="1:410" x14ac:dyDescent="0.3">
      <c r="A15" s="9">
        <v>3</v>
      </c>
      <c r="B15" s="19"/>
      <c r="C15" s="19"/>
      <c r="D15" s="71"/>
      <c r="E15" s="71"/>
      <c r="F15" s="65">
        <f t="shared" ref="F15:F22" si="1">ROUND((E15-D15)/182.5,2)</f>
        <v>0</v>
      </c>
      <c r="G15" s="20">
        <f t="shared" si="0"/>
        <v>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</row>
    <row r="16" spans="1:410" x14ac:dyDescent="0.3">
      <c r="A16" s="9">
        <v>4</v>
      </c>
      <c r="B16" s="19"/>
      <c r="C16" s="19"/>
      <c r="D16" s="71"/>
      <c r="E16" s="71"/>
      <c r="F16" s="65">
        <f t="shared" si="1"/>
        <v>0</v>
      </c>
      <c r="G16" s="20">
        <f t="shared" si="0"/>
        <v>0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</row>
    <row r="17" spans="1:410" x14ac:dyDescent="0.3">
      <c r="A17" s="9">
        <v>5</v>
      </c>
      <c r="B17" s="19"/>
      <c r="C17" s="19"/>
      <c r="D17" s="71"/>
      <c r="E17" s="71"/>
      <c r="F17" s="65">
        <f t="shared" si="1"/>
        <v>0</v>
      </c>
      <c r="G17" s="20">
        <f t="shared" si="0"/>
        <v>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</row>
    <row r="18" spans="1:410" x14ac:dyDescent="0.3">
      <c r="A18" s="9">
        <v>6</v>
      </c>
      <c r="B18" s="19"/>
      <c r="C18" s="19"/>
      <c r="D18" s="71"/>
      <c r="E18" s="71"/>
      <c r="F18" s="65">
        <f t="shared" si="1"/>
        <v>0</v>
      </c>
      <c r="G18" s="20">
        <f t="shared" si="0"/>
        <v>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</row>
    <row r="19" spans="1:410" x14ac:dyDescent="0.3">
      <c r="A19" s="9">
        <v>7</v>
      </c>
      <c r="B19" s="19"/>
      <c r="C19" s="19"/>
      <c r="D19" s="71"/>
      <c r="E19" s="71"/>
      <c r="F19" s="65">
        <f t="shared" si="1"/>
        <v>0</v>
      </c>
      <c r="G19" s="20">
        <f t="shared" si="0"/>
        <v>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</row>
    <row r="20" spans="1:410" x14ac:dyDescent="0.3">
      <c r="A20" s="9">
        <v>8</v>
      </c>
      <c r="B20" s="19"/>
      <c r="C20" s="19"/>
      <c r="D20" s="71"/>
      <c r="E20" s="71"/>
      <c r="F20" s="65">
        <f t="shared" si="1"/>
        <v>0</v>
      </c>
      <c r="G20" s="20">
        <f t="shared" si="0"/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</row>
    <row r="21" spans="1:410" x14ac:dyDescent="0.3">
      <c r="A21" s="9">
        <v>9</v>
      </c>
      <c r="B21" s="19"/>
      <c r="C21" s="19"/>
      <c r="D21" s="71"/>
      <c r="E21" s="71"/>
      <c r="F21" s="65">
        <f t="shared" si="1"/>
        <v>0</v>
      </c>
      <c r="G21" s="20">
        <f t="shared" si="0"/>
        <v>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</row>
    <row r="22" spans="1:410" ht="15" thickBot="1" x14ac:dyDescent="0.35">
      <c r="A22" s="9">
        <v>10</v>
      </c>
      <c r="B22" s="19"/>
      <c r="C22" s="19"/>
      <c r="D22" s="71"/>
      <c r="E22" s="71"/>
      <c r="F22" s="65">
        <f t="shared" si="1"/>
        <v>0</v>
      </c>
      <c r="G22" s="20">
        <f t="shared" si="0"/>
        <v>0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</row>
    <row r="23" spans="1:410" ht="15" thickBot="1" x14ac:dyDescent="0.35">
      <c r="A23" s="12"/>
      <c r="B23" s="13"/>
      <c r="C23" s="13"/>
      <c r="D23" s="107" t="s">
        <v>11</v>
      </c>
      <c r="E23" s="108"/>
      <c r="F23" s="66">
        <f>SUM(F13:F22)</f>
        <v>0</v>
      </c>
      <c r="G23" s="63">
        <f>SUM(G13:G22)</f>
        <v>0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</row>
    <row r="24" spans="1:410" ht="24.9" customHeight="1" x14ac:dyDescent="0.3">
      <c r="A24" s="6"/>
      <c r="B24" s="17"/>
      <c r="C24" s="17"/>
      <c r="D24" s="2"/>
      <c r="E24" s="2"/>
      <c r="F24" s="17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</row>
    <row r="25" spans="1:410" ht="15" customHeight="1" x14ac:dyDescent="0.3">
      <c r="A25" s="94" t="s">
        <v>20</v>
      </c>
      <c r="B25" s="95"/>
      <c r="C25" s="95"/>
      <c r="D25" s="64">
        <v>0.3</v>
      </c>
      <c r="E25" s="60" t="s">
        <v>47</v>
      </c>
      <c r="F25" s="60"/>
      <c r="G25" s="61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</row>
    <row r="26" spans="1:410" ht="30.6" x14ac:dyDescent="0.3">
      <c r="A26" s="31" t="s">
        <v>3</v>
      </c>
      <c r="B26" s="31" t="s">
        <v>4</v>
      </c>
      <c r="C26" s="31" t="s">
        <v>5</v>
      </c>
      <c r="D26" s="31" t="s">
        <v>6</v>
      </c>
      <c r="E26" s="31" t="s">
        <v>7</v>
      </c>
      <c r="F26" s="62" t="s">
        <v>48</v>
      </c>
      <c r="G26" s="31" t="s">
        <v>12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</row>
    <row r="27" spans="1:410" x14ac:dyDescent="0.3">
      <c r="A27" s="9">
        <v>1</v>
      </c>
      <c r="B27" s="19"/>
      <c r="C27" s="22"/>
      <c r="D27" s="71"/>
      <c r="E27" s="71"/>
      <c r="F27" s="65">
        <f>ROUND((E27-D27)/182.5,2)</f>
        <v>0</v>
      </c>
      <c r="G27" s="20">
        <f>F27*0.3</f>
        <v>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</row>
    <row r="28" spans="1:410" x14ac:dyDescent="0.3">
      <c r="A28" s="9">
        <v>2</v>
      </c>
      <c r="B28" s="19"/>
      <c r="C28" s="19"/>
      <c r="D28" s="71"/>
      <c r="E28" s="71"/>
      <c r="F28" s="65">
        <f t="shared" ref="F28:F36" si="2">ROUND((E28-D28)/182.5,2)</f>
        <v>0</v>
      </c>
      <c r="G28" s="20">
        <f t="shared" ref="G28:G36" si="3">F28*0.3</f>
        <v>0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</row>
    <row r="29" spans="1:410" x14ac:dyDescent="0.3">
      <c r="A29" s="9">
        <v>3</v>
      </c>
      <c r="B29" s="19"/>
      <c r="C29" s="19"/>
      <c r="D29" s="71"/>
      <c r="E29" s="71"/>
      <c r="F29" s="65">
        <f t="shared" si="2"/>
        <v>0</v>
      </c>
      <c r="G29" s="20">
        <f t="shared" si="3"/>
        <v>0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</row>
    <row r="30" spans="1:410" x14ac:dyDescent="0.3">
      <c r="A30" s="9">
        <v>4</v>
      </c>
      <c r="B30" s="19"/>
      <c r="C30" s="19"/>
      <c r="D30" s="71"/>
      <c r="E30" s="71"/>
      <c r="F30" s="65">
        <f t="shared" si="2"/>
        <v>0</v>
      </c>
      <c r="G30" s="20">
        <f t="shared" si="3"/>
        <v>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6"/>
      <c r="NI30" s="6"/>
      <c r="NJ30" s="6"/>
      <c r="NK30" s="6"/>
      <c r="NL30" s="6"/>
      <c r="NM30" s="6"/>
      <c r="NN30" s="6"/>
      <c r="NO30" s="6"/>
      <c r="NP30" s="6"/>
      <c r="NQ30" s="6"/>
      <c r="NR30" s="6"/>
      <c r="NS30" s="6"/>
      <c r="NT30" s="6"/>
      <c r="NU30" s="6"/>
      <c r="NV30" s="6"/>
      <c r="NW30" s="6"/>
      <c r="NX30" s="6"/>
      <c r="NY30" s="6"/>
      <c r="NZ30" s="6"/>
      <c r="OA30" s="6"/>
      <c r="OB30" s="6"/>
      <c r="OC30" s="6"/>
      <c r="OD30" s="6"/>
      <c r="OE30" s="6"/>
      <c r="OF30" s="6"/>
      <c r="OG30" s="6"/>
      <c r="OH30" s="6"/>
      <c r="OI30" s="6"/>
      <c r="OJ30" s="6"/>
      <c r="OK30" s="6"/>
      <c r="OL30" s="6"/>
      <c r="OM30" s="6"/>
      <c r="ON30" s="6"/>
      <c r="OO30" s="6"/>
      <c r="OP30" s="6"/>
      <c r="OQ30" s="6"/>
      <c r="OR30" s="6"/>
      <c r="OS30" s="6"/>
      <c r="OT30" s="6"/>
    </row>
    <row r="31" spans="1:410" x14ac:dyDescent="0.3">
      <c r="A31" s="9">
        <v>5</v>
      </c>
      <c r="B31" s="19"/>
      <c r="C31" s="19"/>
      <c r="D31" s="71"/>
      <c r="E31" s="71"/>
      <c r="F31" s="65">
        <f t="shared" si="2"/>
        <v>0</v>
      </c>
      <c r="G31" s="20">
        <f t="shared" si="3"/>
        <v>0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</row>
    <row r="32" spans="1:410" x14ac:dyDescent="0.3">
      <c r="A32" s="9">
        <v>6</v>
      </c>
      <c r="B32" s="19"/>
      <c r="C32" s="19"/>
      <c r="D32" s="71"/>
      <c r="E32" s="71"/>
      <c r="F32" s="65">
        <f t="shared" si="2"/>
        <v>0</v>
      </c>
      <c r="G32" s="20">
        <f t="shared" si="3"/>
        <v>0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  <c r="JY32" s="6"/>
      <c r="JZ32" s="6"/>
      <c r="KA32" s="6"/>
      <c r="KB32" s="6"/>
      <c r="KC32" s="6"/>
      <c r="KD32" s="6"/>
      <c r="KE32" s="6"/>
      <c r="KF32" s="6"/>
      <c r="KG32" s="6"/>
      <c r="KH32" s="6"/>
      <c r="KI32" s="6"/>
      <c r="KJ32" s="6"/>
      <c r="KK32" s="6"/>
      <c r="KL32" s="6"/>
      <c r="KM32" s="6"/>
      <c r="KN32" s="6"/>
      <c r="KO32" s="6"/>
      <c r="KP32" s="6"/>
      <c r="KQ32" s="6"/>
      <c r="KR32" s="6"/>
      <c r="KS32" s="6"/>
      <c r="KT32" s="6"/>
      <c r="KU32" s="6"/>
      <c r="KV32" s="6"/>
      <c r="KW32" s="6"/>
      <c r="KX32" s="6"/>
      <c r="KY32" s="6"/>
      <c r="KZ32" s="6"/>
      <c r="LA32" s="6"/>
      <c r="LB32" s="6"/>
      <c r="LC32" s="6"/>
      <c r="LD32" s="6"/>
      <c r="LE32" s="6"/>
      <c r="LF32" s="6"/>
      <c r="LG32" s="6"/>
      <c r="LH32" s="6"/>
      <c r="LI32" s="6"/>
      <c r="LJ32" s="6"/>
      <c r="LK32" s="6"/>
      <c r="LL32" s="6"/>
      <c r="LM32" s="6"/>
      <c r="LN32" s="6"/>
      <c r="LO32" s="6"/>
      <c r="LP32" s="6"/>
      <c r="LQ32" s="6"/>
      <c r="LR32" s="6"/>
      <c r="LS32" s="6"/>
      <c r="LT32" s="6"/>
      <c r="LU32" s="6"/>
      <c r="LV32" s="6"/>
      <c r="LW32" s="6"/>
      <c r="LX32" s="6"/>
      <c r="LY32" s="6"/>
      <c r="LZ32" s="6"/>
      <c r="MA32" s="6"/>
      <c r="MB32" s="6"/>
      <c r="MC32" s="6"/>
      <c r="MD32" s="6"/>
      <c r="ME32" s="6"/>
      <c r="MF32" s="6"/>
      <c r="MG32" s="6"/>
      <c r="MH32" s="6"/>
      <c r="MI32" s="6"/>
      <c r="MJ32" s="6"/>
      <c r="MK32" s="6"/>
      <c r="ML32" s="6"/>
      <c r="MM32" s="6"/>
      <c r="MN32" s="6"/>
      <c r="MO32" s="6"/>
      <c r="MP32" s="6"/>
      <c r="MQ32" s="6"/>
      <c r="MR32" s="6"/>
      <c r="MS32" s="6"/>
      <c r="MT32" s="6"/>
      <c r="MU32" s="6"/>
      <c r="MV32" s="6"/>
      <c r="MW32" s="6"/>
      <c r="MX32" s="6"/>
      <c r="MY32" s="6"/>
      <c r="MZ32" s="6"/>
      <c r="NA32" s="6"/>
      <c r="NB32" s="6"/>
      <c r="NC32" s="6"/>
      <c r="ND32" s="6"/>
      <c r="NE32" s="6"/>
      <c r="NF32" s="6"/>
      <c r="NG32" s="6"/>
      <c r="NH32" s="6"/>
      <c r="NI32" s="6"/>
      <c r="NJ32" s="6"/>
      <c r="NK32" s="6"/>
      <c r="NL32" s="6"/>
      <c r="NM32" s="6"/>
      <c r="NN32" s="6"/>
      <c r="NO32" s="6"/>
      <c r="NP32" s="6"/>
      <c r="NQ32" s="6"/>
      <c r="NR32" s="6"/>
      <c r="NS32" s="6"/>
      <c r="NT32" s="6"/>
      <c r="NU32" s="6"/>
      <c r="NV32" s="6"/>
      <c r="NW32" s="6"/>
      <c r="NX32" s="6"/>
      <c r="NY32" s="6"/>
      <c r="NZ32" s="6"/>
      <c r="OA32" s="6"/>
      <c r="OB32" s="6"/>
      <c r="OC32" s="6"/>
      <c r="OD32" s="6"/>
      <c r="OE32" s="6"/>
      <c r="OF32" s="6"/>
      <c r="OG32" s="6"/>
      <c r="OH32" s="6"/>
      <c r="OI32" s="6"/>
      <c r="OJ32" s="6"/>
      <c r="OK32" s="6"/>
      <c r="OL32" s="6"/>
      <c r="OM32" s="6"/>
      <c r="ON32" s="6"/>
      <c r="OO32" s="6"/>
      <c r="OP32" s="6"/>
      <c r="OQ32" s="6"/>
      <c r="OR32" s="6"/>
      <c r="OS32" s="6"/>
      <c r="OT32" s="6"/>
    </row>
    <row r="33" spans="1:410" x14ac:dyDescent="0.3">
      <c r="A33" s="9">
        <v>7</v>
      </c>
      <c r="B33" s="19"/>
      <c r="C33" s="19"/>
      <c r="D33" s="71"/>
      <c r="E33" s="71"/>
      <c r="F33" s="65">
        <f t="shared" si="2"/>
        <v>0</v>
      </c>
      <c r="G33" s="20">
        <f t="shared" si="3"/>
        <v>0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</row>
    <row r="34" spans="1:410" x14ac:dyDescent="0.3">
      <c r="A34" s="9">
        <v>8</v>
      </c>
      <c r="B34" s="19"/>
      <c r="C34" s="19"/>
      <c r="D34" s="71"/>
      <c r="E34" s="71"/>
      <c r="F34" s="65">
        <f t="shared" si="2"/>
        <v>0</v>
      </c>
      <c r="G34" s="20">
        <f t="shared" si="3"/>
        <v>0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</row>
    <row r="35" spans="1:410" x14ac:dyDescent="0.3">
      <c r="A35" s="9">
        <v>9</v>
      </c>
      <c r="B35" s="19"/>
      <c r="C35" s="19"/>
      <c r="D35" s="71"/>
      <c r="E35" s="71"/>
      <c r="F35" s="65">
        <f t="shared" si="2"/>
        <v>0</v>
      </c>
      <c r="G35" s="20">
        <f t="shared" si="3"/>
        <v>0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</row>
    <row r="36" spans="1:410" ht="15" thickBot="1" x14ac:dyDescent="0.35">
      <c r="A36" s="9">
        <v>10</v>
      </c>
      <c r="B36" s="19"/>
      <c r="C36" s="19"/>
      <c r="D36" s="71"/>
      <c r="E36" s="71"/>
      <c r="F36" s="65">
        <f t="shared" si="2"/>
        <v>0</v>
      </c>
      <c r="G36" s="20">
        <f t="shared" si="3"/>
        <v>0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</row>
    <row r="37" spans="1:410" ht="15" thickBot="1" x14ac:dyDescent="0.35">
      <c r="A37" s="12"/>
      <c r="B37" s="13"/>
      <c r="C37" s="13"/>
      <c r="D37" s="107" t="s">
        <v>11</v>
      </c>
      <c r="E37" s="108"/>
      <c r="F37" s="66">
        <f>SUM(F27:F36)</f>
        <v>0</v>
      </c>
      <c r="G37" s="21">
        <f>SUM(G27:G36)</f>
        <v>0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</row>
    <row r="38" spans="1:410" ht="13.2" customHeight="1" x14ac:dyDescent="0.3">
      <c r="A38" s="6"/>
      <c r="B38" s="17"/>
      <c r="C38" s="17"/>
      <c r="D38" s="2"/>
      <c r="E38" s="2"/>
      <c r="F38" s="17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</row>
    <row r="39" spans="1:410" ht="15" thickBot="1" x14ac:dyDescent="0.35">
      <c r="A39" s="18"/>
      <c r="B39" s="4"/>
      <c r="C39" s="4"/>
      <c r="D39" s="4"/>
      <c r="E39" s="5"/>
      <c r="F39" s="59">
        <f>G23+G37</f>
        <v>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  <c r="IW39" s="23"/>
      <c r="IX39" s="23"/>
      <c r="IY39" s="23"/>
      <c r="IZ39" s="23"/>
      <c r="JA39" s="23"/>
      <c r="JB39" s="23"/>
      <c r="JC39" s="23"/>
      <c r="JD39" s="23"/>
      <c r="JE39" s="23"/>
      <c r="JF39" s="23"/>
      <c r="JG39" s="23"/>
      <c r="JH39" s="23"/>
      <c r="JI39" s="23"/>
      <c r="JJ39" s="23"/>
      <c r="JK39" s="23"/>
      <c r="JL39" s="23"/>
      <c r="JM39" s="23"/>
      <c r="JN39" s="23"/>
      <c r="JO39" s="23"/>
      <c r="JP39" s="23"/>
      <c r="JQ39" s="23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3"/>
      <c r="NI39" s="23"/>
      <c r="NJ39" s="23"/>
      <c r="NK39" s="23"/>
      <c r="NL39" s="23"/>
      <c r="NM39" s="23"/>
      <c r="NN39" s="23"/>
      <c r="NO39" s="23"/>
      <c r="NP39" s="23"/>
      <c r="NQ39" s="23"/>
      <c r="NR39" s="23"/>
      <c r="NS39" s="23"/>
      <c r="NT39" s="23"/>
      <c r="NU39" s="23"/>
      <c r="NV39" s="23"/>
      <c r="NW39" s="23"/>
      <c r="NX39" s="23"/>
      <c r="NY39" s="23"/>
      <c r="NZ39" s="23"/>
      <c r="OA39" s="23"/>
      <c r="OB39" s="23"/>
      <c r="OC39" s="23"/>
      <c r="OD39" s="23"/>
      <c r="OE39" s="23"/>
      <c r="OF39" s="23"/>
      <c r="OG39" s="23"/>
      <c r="OH39" s="23"/>
      <c r="OI39" s="23"/>
      <c r="OJ39" s="23"/>
      <c r="OK39" s="23"/>
      <c r="OL39" s="23"/>
      <c r="OM39" s="23"/>
      <c r="ON39" s="23"/>
      <c r="OO39" s="23"/>
      <c r="OP39" s="23"/>
      <c r="OQ39" s="23"/>
      <c r="OR39" s="23"/>
      <c r="OS39" s="23"/>
    </row>
    <row r="40" spans="1:410" ht="23.25" customHeight="1" thickBot="1" x14ac:dyDescent="0.35">
      <c r="A40" s="91" t="s">
        <v>39</v>
      </c>
      <c r="B40" s="92"/>
      <c r="C40" s="92"/>
      <c r="D40" s="92"/>
      <c r="E40" s="92"/>
      <c r="F40" s="93"/>
      <c r="G40" s="74">
        <f>IF(F39&gt;7,7,F39)</f>
        <v>0</v>
      </c>
    </row>
    <row r="43" spans="1:410" ht="30.75" customHeight="1" x14ac:dyDescent="0.3">
      <c r="A43" s="88" t="s">
        <v>22</v>
      </c>
      <c r="B43" s="89"/>
      <c r="C43" s="89"/>
      <c r="D43" s="89"/>
      <c r="E43" s="89"/>
      <c r="F43" s="89"/>
      <c r="G43" s="89"/>
      <c r="H43" s="89"/>
      <c r="I43" s="90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</row>
    <row r="44" spans="1:410" ht="22.8" x14ac:dyDescent="0.3">
      <c r="A44" s="3" t="s">
        <v>3</v>
      </c>
      <c r="B44" s="111" t="s">
        <v>9</v>
      </c>
      <c r="C44" s="111"/>
      <c r="D44" s="30" t="s">
        <v>10</v>
      </c>
      <c r="E44" s="32" t="s">
        <v>37</v>
      </c>
      <c r="F44" s="32" t="s">
        <v>17</v>
      </c>
      <c r="G44" s="32" t="s">
        <v>13</v>
      </c>
      <c r="H44" s="32" t="s">
        <v>14</v>
      </c>
      <c r="I44" s="33" t="s">
        <v>15</v>
      </c>
    </row>
    <row r="45" spans="1:410" x14ac:dyDescent="0.3">
      <c r="A45" s="9">
        <v>1</v>
      </c>
      <c r="B45" s="87"/>
      <c r="C45" s="87"/>
      <c r="D45" s="36"/>
      <c r="E45" s="50" t="str">
        <f>IF(AND(D45&gt;=1,D45&lt;=11),0.1,"")</f>
        <v/>
      </c>
      <c r="F45" s="50" t="str">
        <f>IF(AND(D45&gt;=12,D45&lt;=40),0.2,"")</f>
        <v/>
      </c>
      <c r="G45" s="50" t="str">
        <f>IF(AND(D45&gt;=41,D45&lt;=100),0.4,"")</f>
        <v/>
      </c>
      <c r="H45" s="50" t="str">
        <f>IF(AND(D45&gt;=101,D45&lt;=200),0.6,"")</f>
        <v/>
      </c>
      <c r="I45" s="50" t="str">
        <f>IF(D45&gt;=201,0.75,"")</f>
        <v/>
      </c>
    </row>
    <row r="46" spans="1:410" x14ac:dyDescent="0.3">
      <c r="A46" s="9">
        <v>2</v>
      </c>
      <c r="B46" s="87"/>
      <c r="C46" s="87"/>
      <c r="D46" s="36"/>
      <c r="E46" s="50" t="str">
        <f t="shared" ref="E46:E64" si="4">IF(AND(D46&gt;=1,D46&lt;=11),0.1,"")</f>
        <v/>
      </c>
      <c r="F46" s="50" t="str">
        <f t="shared" ref="F46:F64" si="5">IF(AND(D46&gt;=12,D46&lt;=40),0.2,"")</f>
        <v/>
      </c>
      <c r="G46" s="50" t="str">
        <f t="shared" ref="G46:G64" si="6">IF(AND(D46&gt;=41,D46&lt;=100),0.4,"")</f>
        <v/>
      </c>
      <c r="H46" s="50" t="str">
        <f t="shared" ref="H46:H64" si="7">IF(AND(D46&gt;=101,D46&lt;=200),0.6,"")</f>
        <v/>
      </c>
      <c r="I46" s="50" t="str">
        <f t="shared" ref="I46:I64" si="8">IF(D46&gt;=201,0.75,"")</f>
        <v/>
      </c>
    </row>
    <row r="47" spans="1:410" x14ac:dyDescent="0.3">
      <c r="A47" s="9">
        <v>3</v>
      </c>
      <c r="B47" s="87"/>
      <c r="C47" s="87"/>
      <c r="D47" s="36"/>
      <c r="E47" s="50" t="str">
        <f t="shared" si="4"/>
        <v/>
      </c>
      <c r="F47" s="50" t="str">
        <f t="shared" si="5"/>
        <v/>
      </c>
      <c r="G47" s="50" t="str">
        <f t="shared" si="6"/>
        <v/>
      </c>
      <c r="H47" s="50" t="str">
        <f t="shared" si="7"/>
        <v/>
      </c>
      <c r="I47" s="50" t="str">
        <f t="shared" si="8"/>
        <v/>
      </c>
    </row>
    <row r="48" spans="1:410" x14ac:dyDescent="0.3">
      <c r="A48" s="9">
        <v>4</v>
      </c>
      <c r="B48" s="87"/>
      <c r="C48" s="87"/>
      <c r="D48" s="36"/>
      <c r="E48" s="50" t="str">
        <f t="shared" si="4"/>
        <v/>
      </c>
      <c r="F48" s="50" t="str">
        <f t="shared" si="5"/>
        <v/>
      </c>
      <c r="G48" s="50" t="str">
        <f t="shared" si="6"/>
        <v/>
      </c>
      <c r="H48" s="50" t="str">
        <f t="shared" si="7"/>
        <v/>
      </c>
      <c r="I48" s="50" t="str">
        <f t="shared" si="8"/>
        <v/>
      </c>
    </row>
    <row r="49" spans="1:9" ht="14.4" customHeight="1" x14ac:dyDescent="0.3">
      <c r="A49" s="9">
        <v>5</v>
      </c>
      <c r="B49" s="87"/>
      <c r="C49" s="87"/>
      <c r="D49" s="36"/>
      <c r="E49" s="50" t="str">
        <f t="shared" si="4"/>
        <v/>
      </c>
      <c r="F49" s="50" t="str">
        <f t="shared" si="5"/>
        <v/>
      </c>
      <c r="G49" s="50" t="str">
        <f t="shared" si="6"/>
        <v/>
      </c>
      <c r="H49" s="50" t="str">
        <f t="shared" si="7"/>
        <v/>
      </c>
      <c r="I49" s="50" t="str">
        <f t="shared" si="8"/>
        <v/>
      </c>
    </row>
    <row r="50" spans="1:9" x14ac:dyDescent="0.3">
      <c r="A50" s="9">
        <v>6</v>
      </c>
      <c r="B50" s="87"/>
      <c r="C50" s="87"/>
      <c r="D50" s="36"/>
      <c r="E50" s="50" t="str">
        <f t="shared" si="4"/>
        <v/>
      </c>
      <c r="F50" s="50" t="str">
        <f t="shared" si="5"/>
        <v/>
      </c>
      <c r="G50" s="50" t="str">
        <f t="shared" si="6"/>
        <v/>
      </c>
      <c r="H50" s="50" t="str">
        <f t="shared" si="7"/>
        <v/>
      </c>
      <c r="I50" s="50" t="str">
        <f t="shared" si="8"/>
        <v/>
      </c>
    </row>
    <row r="51" spans="1:9" x14ac:dyDescent="0.3">
      <c r="A51" s="9">
        <v>7</v>
      </c>
      <c r="B51" s="87"/>
      <c r="C51" s="87"/>
      <c r="D51" s="36"/>
      <c r="E51" s="50" t="str">
        <f t="shared" si="4"/>
        <v/>
      </c>
      <c r="F51" s="50" t="str">
        <f t="shared" si="5"/>
        <v/>
      </c>
      <c r="G51" s="50" t="str">
        <f t="shared" si="6"/>
        <v/>
      </c>
      <c r="H51" s="50" t="str">
        <f t="shared" si="7"/>
        <v/>
      </c>
      <c r="I51" s="50" t="str">
        <f t="shared" si="8"/>
        <v/>
      </c>
    </row>
    <row r="52" spans="1:9" x14ac:dyDescent="0.3">
      <c r="A52" s="9">
        <v>8</v>
      </c>
      <c r="B52" s="87"/>
      <c r="C52" s="87"/>
      <c r="D52" s="36"/>
      <c r="E52" s="50" t="str">
        <f t="shared" si="4"/>
        <v/>
      </c>
      <c r="F52" s="50" t="str">
        <f t="shared" si="5"/>
        <v/>
      </c>
      <c r="G52" s="50" t="str">
        <f t="shared" si="6"/>
        <v/>
      </c>
      <c r="H52" s="50" t="str">
        <f t="shared" si="7"/>
        <v/>
      </c>
      <c r="I52" s="50" t="str">
        <f t="shared" si="8"/>
        <v/>
      </c>
    </row>
    <row r="53" spans="1:9" x14ac:dyDescent="0.3">
      <c r="A53" s="9">
        <v>9</v>
      </c>
      <c r="B53" s="87"/>
      <c r="C53" s="87"/>
      <c r="D53" s="36"/>
      <c r="E53" s="50" t="str">
        <f t="shared" si="4"/>
        <v/>
      </c>
      <c r="F53" s="50" t="str">
        <f t="shared" si="5"/>
        <v/>
      </c>
      <c r="G53" s="50" t="str">
        <f t="shared" si="6"/>
        <v/>
      </c>
      <c r="H53" s="50" t="str">
        <f t="shared" si="7"/>
        <v/>
      </c>
      <c r="I53" s="50" t="str">
        <f t="shared" si="8"/>
        <v/>
      </c>
    </row>
    <row r="54" spans="1:9" x14ac:dyDescent="0.3">
      <c r="A54" s="9">
        <v>10</v>
      </c>
      <c r="B54" s="87"/>
      <c r="C54" s="87"/>
      <c r="D54" s="36"/>
      <c r="E54" s="50" t="str">
        <f t="shared" si="4"/>
        <v/>
      </c>
      <c r="F54" s="50" t="str">
        <f t="shared" si="5"/>
        <v/>
      </c>
      <c r="G54" s="50" t="str">
        <f t="shared" si="6"/>
        <v/>
      </c>
      <c r="H54" s="50" t="str">
        <f t="shared" si="7"/>
        <v/>
      </c>
      <c r="I54" s="50" t="str">
        <f t="shared" si="8"/>
        <v/>
      </c>
    </row>
    <row r="55" spans="1:9" x14ac:dyDescent="0.3">
      <c r="A55" s="9">
        <v>11</v>
      </c>
      <c r="B55" s="87"/>
      <c r="C55" s="87"/>
      <c r="D55" s="36"/>
      <c r="E55" s="50" t="str">
        <f t="shared" si="4"/>
        <v/>
      </c>
      <c r="F55" s="50" t="str">
        <f t="shared" si="5"/>
        <v/>
      </c>
      <c r="G55" s="50" t="str">
        <f t="shared" si="6"/>
        <v/>
      </c>
      <c r="H55" s="50" t="str">
        <f t="shared" si="7"/>
        <v/>
      </c>
      <c r="I55" s="50" t="str">
        <f t="shared" si="8"/>
        <v/>
      </c>
    </row>
    <row r="56" spans="1:9" x14ac:dyDescent="0.3">
      <c r="A56" s="9">
        <v>12</v>
      </c>
      <c r="B56" s="87"/>
      <c r="C56" s="87"/>
      <c r="D56" s="36"/>
      <c r="E56" s="50" t="str">
        <f t="shared" si="4"/>
        <v/>
      </c>
      <c r="F56" s="50" t="str">
        <f t="shared" si="5"/>
        <v/>
      </c>
      <c r="G56" s="50" t="str">
        <f t="shared" si="6"/>
        <v/>
      </c>
      <c r="H56" s="50" t="str">
        <f t="shared" si="7"/>
        <v/>
      </c>
      <c r="I56" s="50" t="str">
        <f t="shared" si="8"/>
        <v/>
      </c>
    </row>
    <row r="57" spans="1:9" x14ac:dyDescent="0.3">
      <c r="A57" s="9">
        <v>13</v>
      </c>
      <c r="B57" s="87"/>
      <c r="C57" s="87"/>
      <c r="D57" s="36"/>
      <c r="E57" s="50" t="str">
        <f t="shared" si="4"/>
        <v/>
      </c>
      <c r="F57" s="50" t="str">
        <f t="shared" si="5"/>
        <v/>
      </c>
      <c r="G57" s="50" t="str">
        <f t="shared" si="6"/>
        <v/>
      </c>
      <c r="H57" s="50" t="str">
        <f t="shared" si="7"/>
        <v/>
      </c>
      <c r="I57" s="50" t="str">
        <f t="shared" si="8"/>
        <v/>
      </c>
    </row>
    <row r="58" spans="1:9" x14ac:dyDescent="0.3">
      <c r="A58" s="9">
        <v>14</v>
      </c>
      <c r="B58" s="87"/>
      <c r="C58" s="87"/>
      <c r="D58" s="36"/>
      <c r="E58" s="50" t="str">
        <f t="shared" si="4"/>
        <v/>
      </c>
      <c r="F58" s="50" t="str">
        <f t="shared" si="5"/>
        <v/>
      </c>
      <c r="G58" s="50" t="str">
        <f t="shared" si="6"/>
        <v/>
      </c>
      <c r="H58" s="50" t="str">
        <f t="shared" si="7"/>
        <v/>
      </c>
      <c r="I58" s="50" t="str">
        <f t="shared" si="8"/>
        <v/>
      </c>
    </row>
    <row r="59" spans="1:9" x14ac:dyDescent="0.3">
      <c r="A59" s="9">
        <v>15</v>
      </c>
      <c r="B59" s="87"/>
      <c r="C59" s="87"/>
      <c r="D59" s="36"/>
      <c r="E59" s="50" t="str">
        <f t="shared" si="4"/>
        <v/>
      </c>
      <c r="F59" s="50" t="str">
        <f t="shared" si="5"/>
        <v/>
      </c>
      <c r="G59" s="50" t="str">
        <f t="shared" si="6"/>
        <v/>
      </c>
      <c r="H59" s="50" t="str">
        <f t="shared" si="7"/>
        <v/>
      </c>
      <c r="I59" s="50" t="str">
        <f t="shared" si="8"/>
        <v/>
      </c>
    </row>
    <row r="60" spans="1:9" x14ac:dyDescent="0.3">
      <c r="A60" s="9">
        <v>16</v>
      </c>
      <c r="B60" s="87"/>
      <c r="C60" s="87"/>
      <c r="D60" s="36"/>
      <c r="E60" s="50" t="str">
        <f t="shared" si="4"/>
        <v/>
      </c>
      <c r="F60" s="50" t="str">
        <f t="shared" si="5"/>
        <v/>
      </c>
      <c r="G60" s="50" t="str">
        <f t="shared" si="6"/>
        <v/>
      </c>
      <c r="H60" s="50" t="str">
        <f t="shared" si="7"/>
        <v/>
      </c>
      <c r="I60" s="50" t="str">
        <f t="shared" si="8"/>
        <v/>
      </c>
    </row>
    <row r="61" spans="1:9" x14ac:dyDescent="0.3">
      <c r="A61" s="9">
        <v>17</v>
      </c>
      <c r="B61" s="87"/>
      <c r="C61" s="87"/>
      <c r="D61" s="36"/>
      <c r="E61" s="50" t="str">
        <f t="shared" si="4"/>
        <v/>
      </c>
      <c r="F61" s="50" t="str">
        <f t="shared" si="5"/>
        <v/>
      </c>
      <c r="G61" s="50" t="str">
        <f t="shared" si="6"/>
        <v/>
      </c>
      <c r="H61" s="50" t="str">
        <f t="shared" si="7"/>
        <v/>
      </c>
      <c r="I61" s="50" t="str">
        <f t="shared" si="8"/>
        <v/>
      </c>
    </row>
    <row r="62" spans="1:9" x14ac:dyDescent="0.3">
      <c r="A62" s="9">
        <v>18</v>
      </c>
      <c r="B62" s="87"/>
      <c r="C62" s="87"/>
      <c r="D62" s="36"/>
      <c r="E62" s="50" t="str">
        <f t="shared" si="4"/>
        <v/>
      </c>
      <c r="F62" s="50" t="str">
        <f t="shared" si="5"/>
        <v/>
      </c>
      <c r="G62" s="50" t="str">
        <f t="shared" si="6"/>
        <v/>
      </c>
      <c r="H62" s="50" t="str">
        <f t="shared" si="7"/>
        <v/>
      </c>
      <c r="I62" s="50" t="str">
        <f t="shared" si="8"/>
        <v/>
      </c>
    </row>
    <row r="63" spans="1:9" x14ac:dyDescent="0.3">
      <c r="A63" s="9">
        <v>19</v>
      </c>
      <c r="B63" s="87"/>
      <c r="C63" s="87"/>
      <c r="D63" s="36"/>
      <c r="E63" s="50" t="str">
        <f t="shared" si="4"/>
        <v/>
      </c>
      <c r="F63" s="50" t="str">
        <f t="shared" si="5"/>
        <v/>
      </c>
      <c r="G63" s="50" t="str">
        <f t="shared" si="6"/>
        <v/>
      </c>
      <c r="H63" s="50" t="str">
        <f t="shared" si="7"/>
        <v/>
      </c>
      <c r="I63" s="50" t="str">
        <f t="shared" si="8"/>
        <v/>
      </c>
    </row>
    <row r="64" spans="1:9" x14ac:dyDescent="0.3">
      <c r="A64" s="9">
        <v>20</v>
      </c>
      <c r="B64" s="87"/>
      <c r="C64" s="87"/>
      <c r="D64" s="36"/>
      <c r="E64" s="50" t="str">
        <f t="shared" si="4"/>
        <v/>
      </c>
      <c r="F64" s="50" t="str">
        <f t="shared" si="5"/>
        <v/>
      </c>
      <c r="G64" s="50" t="str">
        <f t="shared" si="6"/>
        <v/>
      </c>
      <c r="H64" s="50" t="str">
        <f t="shared" si="7"/>
        <v/>
      </c>
      <c r="I64" s="50" t="str">
        <f t="shared" si="8"/>
        <v/>
      </c>
    </row>
    <row r="65" spans="1:15" x14ac:dyDescent="0.3">
      <c r="A65" s="28"/>
      <c r="B65" s="67"/>
      <c r="C65" s="67"/>
      <c r="D65" s="68"/>
      <c r="E65" s="70">
        <f>COUNT(E45:E64)</f>
        <v>0</v>
      </c>
      <c r="F65" s="70">
        <f t="shared" ref="F65:I65" si="9">COUNT(F45:F64)</f>
        <v>0</v>
      </c>
      <c r="G65" s="70">
        <f t="shared" si="9"/>
        <v>0</v>
      </c>
      <c r="H65" s="70">
        <f t="shared" si="9"/>
        <v>0</v>
      </c>
      <c r="I65" s="70">
        <f t="shared" si="9"/>
        <v>0</v>
      </c>
    </row>
    <row r="66" spans="1:15" ht="15" customHeight="1" x14ac:dyDescent="0.3">
      <c r="A66" s="69"/>
      <c r="B66" s="40"/>
      <c r="C66" s="40"/>
      <c r="E66" s="27">
        <f>SUM(E45:E64)</f>
        <v>0</v>
      </c>
      <c r="F66" s="27">
        <f t="shared" ref="F66:I66" si="10">SUM(F45:F64)</f>
        <v>0</v>
      </c>
      <c r="G66" s="27">
        <f t="shared" si="10"/>
        <v>0</v>
      </c>
      <c r="H66" s="27">
        <f t="shared" si="10"/>
        <v>0</v>
      </c>
      <c r="I66" s="27">
        <f t="shared" si="10"/>
        <v>0</v>
      </c>
    </row>
    <row r="67" spans="1:15" x14ac:dyDescent="0.3">
      <c r="A67" s="109"/>
      <c r="B67" s="110"/>
      <c r="C67" s="110"/>
      <c r="D67" s="110"/>
      <c r="E67" s="86">
        <f>E66+F66+G66+H66+I66</f>
        <v>0</v>
      </c>
      <c r="F67" s="86"/>
      <c r="G67" s="86"/>
      <c r="H67" s="86"/>
      <c r="I67" s="86"/>
    </row>
    <row r="68" spans="1:15" ht="23.25" customHeight="1" thickBot="1" x14ac:dyDescent="0.35">
      <c r="A68" s="91" t="s">
        <v>38</v>
      </c>
      <c r="B68" s="92"/>
      <c r="C68" s="92"/>
      <c r="D68" s="92"/>
      <c r="E68" s="97"/>
      <c r="F68" s="35">
        <f>IF(E67&gt;2,2,E67)</f>
        <v>0</v>
      </c>
      <c r="G68" s="40"/>
      <c r="H68" s="40"/>
    </row>
    <row r="69" spans="1:15" ht="15" thickBot="1" x14ac:dyDescent="0.35">
      <c r="A69" s="6"/>
      <c r="B69" s="17"/>
      <c r="C69" s="17"/>
      <c r="D69" s="17"/>
      <c r="E69" s="17"/>
      <c r="F69" s="17"/>
      <c r="G69" s="17"/>
    </row>
    <row r="70" spans="1:15" ht="35.25" customHeight="1" x14ac:dyDescent="0.3">
      <c r="A70" s="88" t="s">
        <v>45</v>
      </c>
      <c r="B70" s="89"/>
      <c r="C70" s="89"/>
      <c r="D70" s="89"/>
      <c r="E70" s="89"/>
      <c r="F70" s="90"/>
      <c r="G70" s="47"/>
      <c r="H70" s="48"/>
      <c r="I70" s="75"/>
      <c r="J70" s="75"/>
      <c r="K70" s="75"/>
      <c r="L70" s="75"/>
      <c r="M70" s="75"/>
      <c r="N70" s="49"/>
      <c r="O70" s="49"/>
    </row>
    <row r="71" spans="1:15" x14ac:dyDescent="0.3">
      <c r="A71" s="53" t="s">
        <v>26</v>
      </c>
      <c r="B71" s="54"/>
      <c r="C71" s="54"/>
      <c r="D71" s="103" t="s">
        <v>8</v>
      </c>
      <c r="E71" s="103"/>
      <c r="F71" s="34" t="s">
        <v>16</v>
      </c>
      <c r="G71" s="49"/>
      <c r="H71" s="49"/>
      <c r="I71" s="75"/>
      <c r="J71" s="75"/>
      <c r="K71" s="8" t="s">
        <v>24</v>
      </c>
      <c r="L71" s="8" t="s">
        <v>25</v>
      </c>
      <c r="M71" s="75"/>
      <c r="N71" s="49"/>
    </row>
    <row r="72" spans="1:15" ht="18" customHeight="1" x14ac:dyDescent="0.25">
      <c r="A72" s="9">
        <v>1</v>
      </c>
      <c r="B72" s="101"/>
      <c r="C72" s="102"/>
      <c r="D72" s="104"/>
      <c r="E72" s="105"/>
      <c r="F72" s="20" t="str">
        <f>IF(D72&lt;&gt;"",INDEX(T_barem_titulacio,MATCH(D72,L_titulacio,0),2),"")</f>
        <v/>
      </c>
      <c r="G72" s="49"/>
      <c r="H72" s="49"/>
      <c r="I72" s="75"/>
      <c r="J72" s="75"/>
      <c r="K72" s="55" t="s">
        <v>41</v>
      </c>
      <c r="L72" s="56">
        <v>0.25</v>
      </c>
      <c r="M72" s="75"/>
      <c r="N72" s="49"/>
    </row>
    <row r="73" spans="1:15" ht="18" customHeight="1" x14ac:dyDescent="0.25">
      <c r="A73" s="9">
        <v>2</v>
      </c>
      <c r="B73" s="101"/>
      <c r="C73" s="102"/>
      <c r="D73" s="104"/>
      <c r="E73" s="105"/>
      <c r="F73" s="20" t="str">
        <f>IF(D73&lt;&gt;"",INDEX(T_barem_titulacio,MATCH(D73,L_titulacio,0),2),"")</f>
        <v/>
      </c>
      <c r="G73" s="49"/>
      <c r="H73" s="49"/>
      <c r="I73" s="75"/>
      <c r="J73" s="75"/>
      <c r="K73" s="55" t="s">
        <v>42</v>
      </c>
      <c r="L73" s="56">
        <v>0.5</v>
      </c>
      <c r="M73" s="75"/>
      <c r="N73" s="49"/>
    </row>
    <row r="74" spans="1:15" ht="18" customHeight="1" x14ac:dyDescent="0.25">
      <c r="A74" s="9">
        <v>3</v>
      </c>
      <c r="B74" s="101"/>
      <c r="C74" s="102"/>
      <c r="D74" s="104"/>
      <c r="E74" s="105"/>
      <c r="F74" s="20" t="str">
        <f>IF(D74&lt;&gt;"",INDEX(T_barem_titulacio,MATCH(D74,L_titulacio,0),2),"")</f>
        <v/>
      </c>
      <c r="G74" s="49"/>
      <c r="H74" s="49"/>
      <c r="I74" s="75"/>
      <c r="J74" s="75"/>
      <c r="K74" s="55" t="s">
        <v>43</v>
      </c>
      <c r="L74" s="56">
        <v>0.75</v>
      </c>
      <c r="M74" s="75"/>
      <c r="N74" s="49"/>
    </row>
    <row r="75" spans="1:15" ht="18" customHeight="1" x14ac:dyDescent="0.25">
      <c r="A75" s="9">
        <v>4</v>
      </c>
      <c r="B75" s="101"/>
      <c r="C75" s="102"/>
      <c r="D75" s="104"/>
      <c r="E75" s="105"/>
      <c r="F75" s="20" t="str">
        <f>IF(D75&lt;&gt;"",INDEX(T_barem_titulacio,MATCH(D75,L_titulacio,0),2),"")</f>
        <v/>
      </c>
      <c r="G75" s="49"/>
      <c r="H75" s="49"/>
      <c r="I75" s="75"/>
      <c r="J75" s="75"/>
      <c r="K75" s="55" t="s">
        <v>44</v>
      </c>
      <c r="L75" s="56">
        <v>1</v>
      </c>
      <c r="M75" s="75"/>
      <c r="N75" s="49"/>
    </row>
    <row r="76" spans="1:15" ht="18" customHeight="1" thickBot="1" x14ac:dyDescent="0.3">
      <c r="A76" s="28"/>
      <c r="B76" s="29"/>
      <c r="C76" s="29"/>
      <c r="D76" s="29"/>
      <c r="E76" s="29"/>
      <c r="F76" s="58">
        <f>SUM(F71:F75)</f>
        <v>0</v>
      </c>
      <c r="G76" s="49"/>
      <c r="H76" s="49"/>
      <c r="I76" s="75"/>
      <c r="J76" s="75"/>
      <c r="K76" s="76"/>
      <c r="L76" s="77"/>
      <c r="M76" s="75"/>
      <c r="N76" s="49"/>
    </row>
    <row r="77" spans="1:15" ht="23.25" customHeight="1" thickBot="1" x14ac:dyDescent="0.35">
      <c r="A77" s="91" t="s">
        <v>46</v>
      </c>
      <c r="B77" s="92"/>
      <c r="C77" s="92"/>
      <c r="D77" s="92"/>
      <c r="E77" s="97"/>
      <c r="F77" s="51">
        <f>IF(F76&gt;1,1,F76)</f>
        <v>0</v>
      </c>
      <c r="G77" s="49"/>
      <c r="H77" s="49"/>
      <c r="I77" s="49"/>
      <c r="J77" s="49"/>
      <c r="K77" s="57"/>
      <c r="L77" s="57"/>
      <c r="M77" s="52"/>
      <c r="N77" s="49"/>
      <c r="O77" s="49"/>
    </row>
    <row r="78" spans="1:15" ht="23.25" customHeight="1" x14ac:dyDescent="0.3">
      <c r="A78" s="10"/>
      <c r="B78" s="10"/>
      <c r="C78" s="10"/>
      <c r="D78" s="10"/>
      <c r="E78" s="11"/>
      <c r="F78" s="11"/>
      <c r="G78" s="49"/>
      <c r="H78" s="49"/>
      <c r="I78" s="49"/>
      <c r="J78" s="49"/>
      <c r="K78" s="57"/>
      <c r="L78" s="57"/>
      <c r="M78" s="52"/>
      <c r="N78" s="49"/>
      <c r="O78" s="49"/>
    </row>
    <row r="79" spans="1:15" ht="15" thickBot="1" x14ac:dyDescent="0.35">
      <c r="A79" s="24"/>
      <c r="B79" s="25"/>
      <c r="C79" s="25"/>
      <c r="D79" s="25"/>
      <c r="E79" s="23"/>
      <c r="F79" s="23"/>
      <c r="K79" s="49"/>
      <c r="L79" s="49"/>
      <c r="M79" s="49"/>
    </row>
    <row r="80" spans="1:15" ht="30.6" customHeight="1" thickBot="1" x14ac:dyDescent="0.35">
      <c r="A80" s="98" t="s">
        <v>23</v>
      </c>
      <c r="B80" s="99"/>
      <c r="C80" s="99"/>
      <c r="D80" s="99"/>
      <c r="E80" s="100"/>
      <c r="F80" s="46">
        <f>G40+F68+F77</f>
        <v>0</v>
      </c>
    </row>
  </sheetData>
  <sheetProtection algorithmName="SHA-512" hashValue="YOK7AlEGRGPrDZ9RHg8fa+sNvq5LUZ8eURDvEyDPY9Pbi0iiAUwZxpNaK2CJVIdTARvWXbgc4s/V5j3eALuEXQ==" saltValue="psY0kE767zTp/nAzEaLipg==" spinCount="100000" sheet="1" objects="1" scenarios="1"/>
  <protectedRanges>
    <protectedRange sqref="A4:C4" name="Rango1"/>
  </protectedRanges>
  <mergeCells count="48">
    <mergeCell ref="A1:F1"/>
    <mergeCell ref="D23:E23"/>
    <mergeCell ref="D37:E37"/>
    <mergeCell ref="A68:E68"/>
    <mergeCell ref="B64:C64"/>
    <mergeCell ref="A67:D67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62:C62"/>
    <mergeCell ref="B53:C53"/>
    <mergeCell ref="B54:C54"/>
    <mergeCell ref="B55:C55"/>
    <mergeCell ref="B58:C58"/>
    <mergeCell ref="A77:E77"/>
    <mergeCell ref="A80:E80"/>
    <mergeCell ref="A70:F70"/>
    <mergeCell ref="B72:C72"/>
    <mergeCell ref="D71:E71"/>
    <mergeCell ref="D72:E72"/>
    <mergeCell ref="D73:E73"/>
    <mergeCell ref="B73:C73"/>
    <mergeCell ref="B74:C74"/>
    <mergeCell ref="D74:E74"/>
    <mergeCell ref="B75:C75"/>
    <mergeCell ref="D75:E75"/>
    <mergeCell ref="A7:B7"/>
    <mergeCell ref="A3:C3"/>
    <mergeCell ref="A4:C4"/>
    <mergeCell ref="E67:I67"/>
    <mergeCell ref="B63:C63"/>
    <mergeCell ref="B61:C61"/>
    <mergeCell ref="A43:I43"/>
    <mergeCell ref="B59:C59"/>
    <mergeCell ref="B60:C60"/>
    <mergeCell ref="A40:F40"/>
    <mergeCell ref="A11:C11"/>
    <mergeCell ref="A25:C25"/>
    <mergeCell ref="A10:G10"/>
    <mergeCell ref="A8:C8"/>
    <mergeCell ref="B56:C56"/>
    <mergeCell ref="B57:C57"/>
  </mergeCells>
  <dataValidations count="1">
    <dataValidation type="list" allowBlank="1" showInputMessage="1" showErrorMessage="1" sqref="D72:E75" xr:uid="{80233700-AC48-456A-9AF5-BC68D33FE7D9}">
      <formula1>$K$72:$K$75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workbookViewId="0">
      <selection activeCell="B28" sqref="B28"/>
    </sheetView>
  </sheetViews>
  <sheetFormatPr baseColWidth="10" defaultColWidth="11.44140625" defaultRowHeight="14.4" x14ac:dyDescent="0.3"/>
  <cols>
    <col min="1" max="1" width="43.5546875" customWidth="1"/>
    <col min="2" max="2" width="20.44140625" customWidth="1"/>
    <col min="12" max="12" width="21.88671875" customWidth="1"/>
  </cols>
  <sheetData>
    <row r="1" spans="1:14" ht="15.75" customHeight="1" x14ac:dyDescent="0.3">
      <c r="A1" s="114" t="s">
        <v>32</v>
      </c>
      <c r="B1" s="114" t="s">
        <v>1</v>
      </c>
      <c r="C1" s="37" t="s">
        <v>27</v>
      </c>
      <c r="D1" s="37" t="s">
        <v>33</v>
      </c>
      <c r="E1" s="37" t="s">
        <v>28</v>
      </c>
      <c r="F1" s="116" t="s">
        <v>11</v>
      </c>
      <c r="G1" s="38" t="s">
        <v>35</v>
      </c>
      <c r="H1" s="37" t="s">
        <v>29</v>
      </c>
      <c r="I1" s="37" t="s">
        <v>30</v>
      </c>
      <c r="J1" s="37" t="s">
        <v>31</v>
      </c>
      <c r="K1" s="116" t="s">
        <v>11</v>
      </c>
      <c r="L1" s="117" t="s">
        <v>34</v>
      </c>
      <c r="M1" s="112" t="s">
        <v>11</v>
      </c>
      <c r="N1" s="112" t="s">
        <v>36</v>
      </c>
    </row>
    <row r="2" spans="1:14" ht="26.25" customHeight="1" x14ac:dyDescent="0.3">
      <c r="A2" s="115"/>
      <c r="B2" s="115"/>
      <c r="C2" s="117" t="s">
        <v>19</v>
      </c>
      <c r="D2" s="117"/>
      <c r="E2" s="117"/>
      <c r="F2" s="116"/>
      <c r="G2" s="118" t="s">
        <v>22</v>
      </c>
      <c r="H2" s="119"/>
      <c r="I2" s="119"/>
      <c r="J2" s="120"/>
      <c r="K2" s="116"/>
      <c r="L2" s="117"/>
      <c r="M2" s="113"/>
      <c r="N2" s="113"/>
    </row>
    <row r="3" spans="1:14" x14ac:dyDescent="0.3">
      <c r="A3" s="41">
        <f>'MÈRITS '!A7:B7</f>
        <v>0</v>
      </c>
      <c r="B3" s="42" t="e">
        <f>'MÈRITS '!#REF!</f>
        <v>#REF!</v>
      </c>
      <c r="C3" s="43">
        <f>'MÈRITS '!G23</f>
        <v>0</v>
      </c>
      <c r="D3" s="43">
        <f>'MÈRITS '!G37</f>
        <v>0</v>
      </c>
      <c r="E3" s="43" t="e">
        <f>'MÈRITS '!#REF!</f>
        <v>#REF!</v>
      </c>
      <c r="F3" s="44">
        <f>'MÈRITS '!G40</f>
        <v>0</v>
      </c>
      <c r="G3" s="45">
        <f>'MÈRITS '!F66</f>
        <v>0</v>
      </c>
      <c r="H3" s="45">
        <f>'MÈRITS '!G66</f>
        <v>0</v>
      </c>
      <c r="I3" s="45">
        <f>'MÈRITS '!H66</f>
        <v>0</v>
      </c>
      <c r="J3" s="45">
        <f>'MÈRITS '!I66</f>
        <v>0</v>
      </c>
      <c r="K3" s="44">
        <f>'MÈRITS '!F68</f>
        <v>0</v>
      </c>
      <c r="L3" s="44">
        <f>'MÈRITS '!F77</f>
        <v>0</v>
      </c>
      <c r="M3" s="44">
        <f>L3+K3+F3</f>
        <v>0</v>
      </c>
      <c r="N3" s="44">
        <f>'MÈRITS '!F80</f>
        <v>0</v>
      </c>
    </row>
  </sheetData>
  <sheetProtection password="D377" sheet="1" objects="1" scenarios="1"/>
  <mergeCells count="9">
    <mergeCell ref="M1:M2"/>
    <mergeCell ref="N1:N2"/>
    <mergeCell ref="A1:A2"/>
    <mergeCell ref="B1:B2"/>
    <mergeCell ref="F1:F2"/>
    <mergeCell ref="K1:K2"/>
    <mergeCell ref="L1:L2"/>
    <mergeCell ref="C2:E2"/>
    <mergeCell ref="G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MÈRITS </vt:lpstr>
      <vt:lpstr>GRAELLA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2024-10-11T09:02:18Z</dcterms:modified>
</cp:coreProperties>
</file>