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ersonal\COMPARTICIONS\RECLUTAMENT\PROCESSOS SELECTIUS\OPO\PAMO_OOP\PAMO 2024\24-C-PAMO_OOP23-5 Operari Obres i serveis (tb jardineria)\"/>
    </mc:Choice>
  </mc:AlternateContent>
  <xr:revisionPtr revIDLastSave="0" documentId="13_ncr:1_{AD5D7C11-7AC0-45C3-A492-47F711B543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ÈRITS " sheetId="1" r:id="rId1"/>
    <sheet name="GRAELLA" sheetId="3" r:id="rId2"/>
  </sheets>
  <definedNames>
    <definedName name="L_titulacio">Tabla1[[#All],[Titulació]]</definedName>
    <definedName name="T_barem_titulacio">Tabla1[#All]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3" l="1"/>
  <c r="M3" i="3"/>
  <c r="L3" i="3"/>
  <c r="H3" i="3"/>
  <c r="I3" i="3"/>
  <c r="J3" i="3"/>
  <c r="K3" i="3"/>
  <c r="G3" i="3"/>
  <c r="F3" i="3"/>
  <c r="E3" i="3"/>
  <c r="F88" i="1"/>
  <c r="F89" i="1"/>
  <c r="F87" i="1"/>
  <c r="F44" i="1"/>
  <c r="F45" i="1"/>
  <c r="F46" i="1"/>
  <c r="F47" i="1"/>
  <c r="F48" i="1"/>
  <c r="F49" i="1"/>
  <c r="F50" i="1"/>
  <c r="F51" i="1"/>
  <c r="F52" i="1"/>
  <c r="F53" i="1"/>
  <c r="F43" i="1"/>
  <c r="F54" i="1" s="1"/>
  <c r="I80" i="1"/>
  <c r="H80" i="1"/>
  <c r="G80" i="1"/>
  <c r="F80" i="1"/>
  <c r="E80" i="1"/>
  <c r="I79" i="1"/>
  <c r="H79" i="1"/>
  <c r="G79" i="1"/>
  <c r="F79" i="1"/>
  <c r="E79" i="1"/>
  <c r="I78" i="1"/>
  <c r="H78" i="1"/>
  <c r="G78" i="1"/>
  <c r="F78" i="1"/>
  <c r="E78" i="1"/>
  <c r="I77" i="1"/>
  <c r="H77" i="1"/>
  <c r="G77" i="1"/>
  <c r="F77" i="1"/>
  <c r="E77" i="1"/>
  <c r="I76" i="1"/>
  <c r="H76" i="1"/>
  <c r="G76" i="1"/>
  <c r="F76" i="1"/>
  <c r="E76" i="1"/>
  <c r="I75" i="1"/>
  <c r="H75" i="1"/>
  <c r="G75" i="1"/>
  <c r="F75" i="1"/>
  <c r="E75" i="1"/>
  <c r="I74" i="1"/>
  <c r="H74" i="1"/>
  <c r="G74" i="1"/>
  <c r="F74" i="1"/>
  <c r="E74" i="1"/>
  <c r="I73" i="1"/>
  <c r="H73" i="1"/>
  <c r="G73" i="1"/>
  <c r="F73" i="1"/>
  <c r="E73" i="1"/>
  <c r="I72" i="1"/>
  <c r="H72" i="1"/>
  <c r="G72" i="1"/>
  <c r="F72" i="1"/>
  <c r="E72" i="1"/>
  <c r="I71" i="1"/>
  <c r="H71" i="1"/>
  <c r="G71" i="1"/>
  <c r="F71" i="1"/>
  <c r="E71" i="1"/>
  <c r="I70" i="1"/>
  <c r="H70" i="1"/>
  <c r="G70" i="1"/>
  <c r="F70" i="1"/>
  <c r="E70" i="1"/>
  <c r="I69" i="1"/>
  <c r="H69" i="1"/>
  <c r="G69" i="1"/>
  <c r="F69" i="1"/>
  <c r="E69" i="1"/>
  <c r="I68" i="1"/>
  <c r="H68" i="1"/>
  <c r="G68" i="1"/>
  <c r="F68" i="1"/>
  <c r="E68" i="1"/>
  <c r="I67" i="1"/>
  <c r="H67" i="1"/>
  <c r="G67" i="1"/>
  <c r="F67" i="1"/>
  <c r="E67" i="1"/>
  <c r="I66" i="1"/>
  <c r="H66" i="1"/>
  <c r="G66" i="1"/>
  <c r="F66" i="1"/>
  <c r="E66" i="1"/>
  <c r="I65" i="1"/>
  <c r="H65" i="1"/>
  <c r="G65" i="1"/>
  <c r="F65" i="1"/>
  <c r="E65" i="1"/>
  <c r="I64" i="1"/>
  <c r="H64" i="1"/>
  <c r="G64" i="1"/>
  <c r="F64" i="1"/>
  <c r="E64" i="1"/>
  <c r="I63" i="1"/>
  <c r="H63" i="1"/>
  <c r="G63" i="1"/>
  <c r="F63" i="1"/>
  <c r="E63" i="1"/>
  <c r="I62" i="1"/>
  <c r="H62" i="1"/>
  <c r="G62" i="1"/>
  <c r="F62" i="1"/>
  <c r="E62" i="1"/>
  <c r="I61" i="1"/>
  <c r="H61" i="1"/>
  <c r="G61" i="1"/>
  <c r="F61" i="1"/>
  <c r="E61" i="1"/>
  <c r="I81" i="1" l="1"/>
  <c r="E81" i="1"/>
  <c r="H81" i="1"/>
  <c r="F81" i="1"/>
  <c r="G81" i="1"/>
  <c r="E82" i="1" l="1"/>
  <c r="F83" i="1" s="1"/>
  <c r="F29" i="1" l="1"/>
  <c r="F30" i="1"/>
  <c r="F31" i="1"/>
  <c r="F32" i="1"/>
  <c r="F33" i="1"/>
  <c r="F34" i="1"/>
  <c r="F35" i="1"/>
  <c r="F36" i="1"/>
  <c r="F37" i="1"/>
  <c r="F38" i="1"/>
  <c r="F28" i="1"/>
  <c r="F14" i="1"/>
  <c r="F15" i="1"/>
  <c r="F16" i="1"/>
  <c r="F17" i="1"/>
  <c r="F18" i="1"/>
  <c r="F19" i="1"/>
  <c r="F20" i="1"/>
  <c r="F21" i="1"/>
  <c r="F22" i="1"/>
  <c r="F23" i="1"/>
  <c r="F13" i="1"/>
  <c r="F90" i="1"/>
  <c r="B3" i="3"/>
  <c r="A3" i="3"/>
  <c r="F91" i="1" l="1"/>
  <c r="F92" i="1" s="1"/>
  <c r="F39" i="1" l="1"/>
  <c r="D3" i="3" s="1"/>
  <c r="F24" i="1" l="1"/>
  <c r="F56" i="1" l="1"/>
  <c r="F57" i="1" s="1"/>
  <c r="C3" i="3"/>
  <c r="F95" i="1" l="1"/>
  <c r="O3" i="3" s="1"/>
</calcChain>
</file>

<file path=xl/sharedStrings.xml><?xml version="1.0" encoding="utf-8"?>
<sst xmlns="http://schemas.openxmlformats.org/spreadsheetml/2006/main" count="78" uniqueCount="55">
  <si>
    <t>PROCES SELECTIU</t>
  </si>
  <si>
    <t>DNI</t>
  </si>
  <si>
    <t>* Tots els camps són obligatoris, les àrees ombrejades no s'han d'emplenar són cel·les de valoració orientativa.</t>
  </si>
  <si>
    <t>NÚM. ORDRE</t>
  </si>
  <si>
    <t xml:space="preserve">LLOC DE TREBALL </t>
  </si>
  <si>
    <t>ORGANITZACIÓ</t>
  </si>
  <si>
    <t>DATA D'INICI</t>
  </si>
  <si>
    <t>DATA FI</t>
  </si>
  <si>
    <t>Barem</t>
  </si>
  <si>
    <t>NOM DE L'ACCIÓ FORMATIVA</t>
  </si>
  <si>
    <t>NÚM. D'HORES</t>
  </si>
  <si>
    <t>TOTAL</t>
  </si>
  <si>
    <t>Punts</t>
  </si>
  <si>
    <t>ENTRE 41 I 100 HORES</t>
  </si>
  <si>
    <t>ENTRE 101 I 200 HORES</t>
  </si>
  <si>
    <t>= O MÉS DE 201 HORES</t>
  </si>
  <si>
    <t>Puntuació</t>
  </si>
  <si>
    <t>ENTRE 12 I 40 HORES</t>
  </si>
  <si>
    <t xml:space="preserve">Formulari de valoració prèvia de mèrits </t>
  </si>
  <si>
    <t>A)  Experiència professional en funcions equiparables a les del lloc a proveïr</t>
  </si>
  <si>
    <t xml:space="preserve">SECTOR PÚBLIC - Altres administracions públiques </t>
  </si>
  <si>
    <t>SECTOR PÚBLIC - Ajuntament d'Olesa de Montserrat</t>
  </si>
  <si>
    <t xml:space="preserve">B) Per cursos i activitats formatives amb aprofitament i adients a la plaça a proveïr </t>
  </si>
  <si>
    <t>TOTAL MÈRITS</t>
  </si>
  <si>
    <t>Titulació</t>
  </si>
  <si>
    <t>grup / subgrup</t>
  </si>
  <si>
    <t>punts</t>
  </si>
  <si>
    <r>
      <rPr>
        <b/>
        <sz val="9"/>
        <color theme="1"/>
        <rFont val="Verdana"/>
        <family val="2"/>
      </rPr>
      <t>Nom de la titulació</t>
    </r>
    <r>
      <rPr>
        <sz val="9"/>
        <color theme="1"/>
        <rFont val="Verdana"/>
        <family val="2"/>
      </rPr>
      <t xml:space="preserve"> (excepte la que dona accés a participar en el procés)</t>
    </r>
  </si>
  <si>
    <t>OLESA</t>
  </si>
  <si>
    <t>PRIV</t>
  </si>
  <si>
    <t>41~100h</t>
  </si>
  <si>
    <t>101~200h</t>
  </si>
  <si>
    <t>&gt;200h</t>
  </si>
  <si>
    <t>Cognoms, nom</t>
  </si>
  <si>
    <t>ALTRES AP</t>
  </si>
  <si>
    <r>
      <t xml:space="preserve">C) Per titulacions acadèmiques equivalents o superiors, rellevant o estigui relacionada amb les tasques pròpies del lloc </t>
    </r>
    <r>
      <rPr>
        <i/>
        <sz val="10"/>
        <color theme="1"/>
        <rFont val="Verdana"/>
        <family val="2"/>
      </rPr>
      <t/>
    </r>
  </si>
  <si>
    <t>C) Per titulacions acadèmiques equivalents o superiors</t>
  </si>
  <si>
    <t>COGNOMS, NOM</t>
  </si>
  <si>
    <t>12-40h</t>
  </si>
  <si>
    <t>Comprovació</t>
  </si>
  <si>
    <t>A)  Experiència professional en funcions anàlogues a les del lloc a proveïr</t>
  </si>
  <si>
    <t>TOTAL EXPERIÈNCIA PROFESSIONAL (MÀXIM 7 PUNTS)</t>
  </si>
  <si>
    <t>0,40 x mes treballat o fracció</t>
  </si>
  <si>
    <t>0,30 x mes treballat o fracció</t>
  </si>
  <si>
    <t>TOTAL ACCIONS FORMATIVES (MÀXIM 2 PUNTS)</t>
  </si>
  <si>
    <t>FINS A 12 HORES</t>
  </si>
  <si>
    <t>TOTAL TITULACIONS ACADÈMIQUES (MÀXIM 1,5 PUNTS)</t>
  </si>
  <si>
    <t>0,20 x mes treballat o fracció</t>
  </si>
  <si>
    <t xml:space="preserve">SECTOR PRIVAT - </t>
  </si>
  <si>
    <t>ESO</t>
  </si>
  <si>
    <t>CFGM</t>
  </si>
  <si>
    <t>CFGS</t>
  </si>
  <si>
    <t>Titulacions universitaries</t>
  </si>
  <si>
    <t>AP</t>
  </si>
  <si>
    <t>&lt;12h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</si>
</sst>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i/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8"/>
      <color theme="1"/>
      <name val="Verdana"/>
      <family val="2"/>
    </font>
    <font>
      <i/>
      <sz val="10"/>
      <color theme="1"/>
      <name val="Verdana"/>
      <family val="2"/>
    </font>
    <font>
      <b/>
      <sz val="14"/>
      <color theme="1"/>
      <name val="Verdana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Yu Gothic Medium"/>
      <family val="2"/>
    </font>
    <font>
      <sz val="11"/>
      <color rgb="FFFF0000"/>
      <name val="Calibri"/>
      <family val="2"/>
      <scheme val="minor"/>
    </font>
    <font>
      <b/>
      <i/>
      <sz val="10"/>
      <color theme="1" tint="0.34998626667073579"/>
      <name val="Verdana"/>
      <family val="2"/>
    </font>
    <font>
      <sz val="11"/>
      <color theme="1" tint="0.3499862666707357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14" fontId="7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quotePrefix="1" applyFont="1" applyFill="1" applyBorder="1" applyAlignment="1">
      <alignment horizontal="center" vertical="center" wrapText="1"/>
    </xf>
    <xf numFmtId="0" fontId="12" fillId="7" borderId="1" xfId="0" quotePrefix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7" fillId="10" borderId="1" xfId="0" applyFont="1" applyFill="1" applyBorder="1" applyAlignment="1">
      <alignment horizontal="center" vertical="center" wrapText="1"/>
    </xf>
    <xf numFmtId="49" fontId="17" fillId="10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2" fontId="7" fillId="0" borderId="3" xfId="0" applyNumberFormat="1" applyFont="1" applyBorder="1" applyAlignment="1" applyProtection="1">
      <alignment vertical="center" wrapText="1"/>
      <protection locked="0"/>
    </xf>
    <xf numFmtId="2" fontId="7" fillId="0" borderId="5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9" fillId="5" borderId="1" xfId="0" applyFont="1" applyFill="1" applyBorder="1" applyAlignment="1">
      <alignment horizontal="left" vertical="center"/>
    </xf>
    <xf numFmtId="2" fontId="19" fillId="5" borderId="1" xfId="0" applyNumberFormat="1" applyFont="1" applyFill="1" applyBorder="1" applyAlignment="1">
      <alignment horizontal="center" vertical="center"/>
    </xf>
    <xf numFmtId="3" fontId="19" fillId="5" borderId="1" xfId="0" applyNumberFormat="1" applyFont="1" applyFill="1" applyBorder="1" applyAlignment="1">
      <alignment horizontal="center" vertical="center"/>
    </xf>
    <xf numFmtId="4" fontId="20" fillId="5" borderId="1" xfId="0" applyNumberFormat="1" applyFont="1" applyFill="1" applyBorder="1" applyAlignment="1">
      <alignment horizontal="center" vertical="center"/>
    </xf>
    <xf numFmtId="4" fontId="19" fillId="5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14" fontId="7" fillId="0" borderId="1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24" fillId="0" borderId="7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1" fillId="1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2" fontId="16" fillId="9" borderId="9" xfId="0" applyNumberFormat="1" applyFont="1" applyFill="1" applyBorder="1" applyAlignment="1">
      <alignment horizontal="center" vertical="center"/>
    </xf>
    <xf numFmtId="2" fontId="9" fillId="6" borderId="9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2" fontId="9" fillId="6" borderId="9" xfId="0" applyNumberFormat="1" applyFont="1" applyFill="1" applyBorder="1" applyAlignment="1">
      <alignment horizontal="center" vertical="center" wrapText="1"/>
    </xf>
    <xf numFmtId="2" fontId="4" fillId="3" borderId="0" xfId="0" applyNumberFormat="1" applyFont="1" applyFill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/>
      <protection locked="0"/>
    </xf>
    <xf numFmtId="0" fontId="4" fillId="7" borderId="3" xfId="0" applyFont="1" applyFill="1" applyBorder="1" applyAlignment="1">
      <alignment horizontal="left" vertical="center" wrapText="1" shrinkToFit="1"/>
    </xf>
    <xf numFmtId="0" fontId="4" fillId="7" borderId="4" xfId="0" applyFont="1" applyFill="1" applyBorder="1" applyAlignment="1">
      <alignment horizontal="left" vertical="center" wrapText="1" shrinkToFit="1"/>
    </xf>
    <xf numFmtId="0" fontId="1" fillId="7" borderId="4" xfId="0" applyFont="1" applyFill="1" applyBorder="1" applyAlignment="1">
      <alignment horizontal="center" vertical="center" wrapText="1" shrinkToFit="1"/>
    </xf>
    <xf numFmtId="0" fontId="1" fillId="7" borderId="5" xfId="0" applyFont="1" applyFill="1" applyBorder="1" applyAlignment="1">
      <alignment horizontal="center" vertical="center" wrapText="1" shrinkToFit="1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1" fillId="10" borderId="8" xfId="0" applyFont="1" applyFill="1" applyBorder="1" applyAlignment="1">
      <alignment horizontal="center" vertical="center" wrapText="1"/>
    </xf>
    <xf numFmtId="0" fontId="21" fillId="10" borderId="13" xfId="0" applyFont="1" applyFill="1" applyBorder="1" applyAlignment="1">
      <alignment horizontal="center" vertical="center" wrapText="1"/>
    </xf>
    <xf numFmtId="0" fontId="18" fillId="10" borderId="8" xfId="0" applyFont="1" applyFill="1" applyBorder="1" applyAlignment="1">
      <alignment horizontal="center" vertical="center" wrapText="1"/>
    </xf>
    <xf numFmtId="0" fontId="18" fillId="10" borderId="13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2" formatCode="0.00"/>
      <alignment vertical="center" textRotation="0" indent="0" justifyLastLine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vertical="center" textRotation="0" indent="0" justifyLastLine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vertical="center" textRotation="0" indent="0" justifyLastLine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vertical="center" textRotation="0" indent="0" justifyLastLine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vertical="center" textRotation="0" indent="0" justifyLastLine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H86:J90" totalsRowShown="0" headerRowDxfId="4" dataDxfId="3">
  <tableColumns count="3">
    <tableColumn id="1" xr3:uid="{00000000-0010-0000-0000-000001000000}" name="Titulació" dataDxfId="2"/>
    <tableColumn id="2" xr3:uid="{00000000-0010-0000-0000-000002000000}" name="grup / subgrup" dataDxfId="1"/>
    <tableColumn id="3" xr3:uid="{00000000-0010-0000-0000-000003000000}" name="punt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4" tint="-0.249977111117893"/>
  </sheetPr>
  <dimension ref="A1:OT95"/>
  <sheetViews>
    <sheetView tabSelected="1" zoomScaleNormal="100" workbookViewId="0">
      <selection activeCell="L21" sqref="L21"/>
    </sheetView>
  </sheetViews>
  <sheetFormatPr defaultColWidth="11.42578125" defaultRowHeight="15" x14ac:dyDescent="0.25"/>
  <cols>
    <col min="1" max="1" width="10.28515625" style="9" customWidth="1"/>
    <col min="2" max="3" width="44.28515625" style="9" customWidth="1"/>
    <col min="4" max="5" width="14.5703125" style="1" customWidth="1"/>
    <col min="6" max="6" width="14.5703125" style="9" customWidth="1"/>
    <col min="7" max="9" width="13.5703125" style="9" customWidth="1"/>
    <col min="10" max="16384" width="11.42578125" style="9"/>
  </cols>
  <sheetData>
    <row r="1" spans="1:409" ht="24" x14ac:dyDescent="0.25">
      <c r="A1" s="71" t="s">
        <v>18</v>
      </c>
      <c r="B1" s="71"/>
      <c r="C1" s="71"/>
      <c r="D1" s="71"/>
      <c r="E1" s="71"/>
      <c r="F1" s="71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7"/>
      <c r="JS1" s="17"/>
      <c r="JT1" s="17"/>
      <c r="JU1" s="17"/>
      <c r="JV1" s="17"/>
      <c r="JW1" s="17"/>
      <c r="JX1" s="17"/>
      <c r="JY1" s="17"/>
      <c r="JZ1" s="17"/>
      <c r="KA1" s="17"/>
      <c r="KB1" s="17"/>
      <c r="KC1" s="17"/>
      <c r="KD1" s="17"/>
      <c r="KE1" s="17"/>
      <c r="KF1" s="17"/>
      <c r="KG1" s="17"/>
      <c r="KH1" s="17"/>
      <c r="KI1" s="17"/>
      <c r="KJ1" s="17"/>
      <c r="KK1" s="17"/>
      <c r="KL1" s="17"/>
      <c r="KM1" s="17"/>
      <c r="KN1" s="17"/>
      <c r="KO1" s="17"/>
      <c r="KP1" s="17"/>
      <c r="KQ1" s="17"/>
      <c r="KR1" s="17"/>
      <c r="KS1" s="17"/>
      <c r="KT1" s="17"/>
      <c r="KU1" s="17"/>
      <c r="KV1" s="17"/>
      <c r="KW1" s="17"/>
      <c r="KX1" s="17"/>
      <c r="KY1" s="17"/>
      <c r="KZ1" s="17"/>
      <c r="LA1" s="17"/>
      <c r="LB1" s="17"/>
      <c r="LC1" s="17"/>
      <c r="LD1" s="17"/>
      <c r="LE1" s="17"/>
      <c r="LF1" s="17"/>
      <c r="LG1" s="17"/>
      <c r="LH1" s="17"/>
      <c r="LI1" s="17"/>
      <c r="LJ1" s="17"/>
      <c r="LK1" s="17"/>
      <c r="LL1" s="17"/>
      <c r="LM1" s="17"/>
      <c r="LN1" s="17"/>
      <c r="LO1" s="17"/>
      <c r="LP1" s="17"/>
      <c r="LQ1" s="17"/>
      <c r="LR1" s="17"/>
      <c r="LS1" s="17"/>
      <c r="LT1" s="17"/>
      <c r="LU1" s="17"/>
      <c r="LV1" s="17"/>
      <c r="LW1" s="17"/>
      <c r="LX1" s="17"/>
      <c r="LY1" s="17"/>
      <c r="LZ1" s="17"/>
      <c r="MA1" s="17"/>
      <c r="MB1" s="17"/>
      <c r="MC1" s="17"/>
      <c r="MD1" s="17"/>
      <c r="ME1" s="17"/>
      <c r="MF1" s="17"/>
      <c r="MG1" s="17"/>
      <c r="MH1" s="17"/>
      <c r="MI1" s="17"/>
      <c r="MJ1" s="17"/>
      <c r="MK1" s="17"/>
      <c r="ML1" s="17"/>
      <c r="MM1" s="17"/>
      <c r="MN1" s="17"/>
      <c r="MO1" s="17"/>
      <c r="MP1" s="17"/>
      <c r="MQ1" s="17"/>
      <c r="MR1" s="17"/>
      <c r="MS1" s="17"/>
      <c r="MT1" s="17"/>
      <c r="MU1" s="17"/>
      <c r="MV1" s="17"/>
      <c r="MW1" s="17"/>
      <c r="MX1" s="17"/>
      <c r="MY1" s="17"/>
      <c r="MZ1" s="17"/>
      <c r="NA1" s="17"/>
      <c r="NB1" s="17"/>
      <c r="NC1" s="17"/>
      <c r="ND1" s="17"/>
      <c r="NE1" s="17"/>
      <c r="NF1" s="17"/>
      <c r="NG1" s="17"/>
      <c r="NH1" s="17"/>
      <c r="NI1" s="17"/>
      <c r="NJ1" s="17"/>
      <c r="NK1" s="17"/>
      <c r="NL1" s="17"/>
      <c r="NM1" s="17"/>
      <c r="NN1" s="17"/>
      <c r="NO1" s="17"/>
      <c r="NP1" s="17"/>
      <c r="NQ1" s="17"/>
      <c r="NR1" s="17"/>
      <c r="NS1" s="17"/>
      <c r="NT1" s="17"/>
      <c r="NU1" s="17"/>
      <c r="NV1" s="17"/>
      <c r="NW1" s="17"/>
      <c r="NX1" s="17"/>
      <c r="NY1" s="17"/>
      <c r="NZ1" s="17"/>
      <c r="OA1" s="17"/>
      <c r="OB1" s="17"/>
      <c r="OC1" s="17"/>
      <c r="OD1" s="17"/>
      <c r="OE1" s="17"/>
      <c r="OF1" s="17"/>
      <c r="OG1" s="17"/>
      <c r="OH1" s="17"/>
      <c r="OI1" s="17"/>
      <c r="OJ1" s="17"/>
      <c r="OK1" s="17"/>
      <c r="OL1" s="17"/>
      <c r="OM1" s="17"/>
      <c r="ON1" s="17"/>
      <c r="OO1" s="17"/>
      <c r="OP1" s="17"/>
      <c r="OQ1" s="17"/>
      <c r="OR1" s="17"/>
      <c r="OS1" s="17"/>
    </row>
    <row r="3" spans="1:409" ht="15" customHeight="1" x14ac:dyDescent="0.25">
      <c r="A3" s="18" t="s">
        <v>0</v>
      </c>
      <c r="B3" s="19"/>
      <c r="C3" s="19"/>
      <c r="D3" s="19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  <c r="LC3" s="21"/>
      <c r="LD3" s="21"/>
      <c r="LE3" s="21"/>
      <c r="LF3" s="21"/>
      <c r="LG3" s="21"/>
      <c r="LH3" s="21"/>
      <c r="LI3" s="21"/>
      <c r="LJ3" s="21"/>
      <c r="LK3" s="21"/>
      <c r="LL3" s="21"/>
      <c r="LM3" s="21"/>
      <c r="LN3" s="21"/>
      <c r="LO3" s="21"/>
      <c r="LP3" s="21"/>
      <c r="LQ3" s="21"/>
      <c r="LR3" s="21"/>
      <c r="LS3" s="21"/>
      <c r="LT3" s="21"/>
      <c r="LU3" s="21"/>
      <c r="LV3" s="21"/>
      <c r="LW3" s="21"/>
      <c r="LX3" s="21"/>
      <c r="LY3" s="21"/>
      <c r="LZ3" s="21"/>
      <c r="MA3" s="21"/>
      <c r="MB3" s="21"/>
      <c r="MC3" s="21"/>
      <c r="MD3" s="21"/>
      <c r="ME3" s="21"/>
      <c r="MF3" s="21"/>
      <c r="MG3" s="21"/>
      <c r="MH3" s="21"/>
      <c r="MI3" s="21"/>
      <c r="MJ3" s="21"/>
      <c r="MK3" s="21"/>
      <c r="ML3" s="21"/>
      <c r="MM3" s="21"/>
      <c r="MN3" s="21"/>
      <c r="MO3" s="21"/>
      <c r="MP3" s="21"/>
      <c r="MQ3" s="21"/>
      <c r="MR3" s="21"/>
      <c r="MS3" s="21"/>
      <c r="MT3" s="21"/>
      <c r="MU3" s="21"/>
      <c r="MV3" s="21"/>
      <c r="MW3" s="21"/>
      <c r="MX3" s="21"/>
      <c r="MY3" s="21"/>
      <c r="MZ3" s="21"/>
      <c r="NA3" s="21"/>
      <c r="NB3" s="21"/>
      <c r="NC3" s="21"/>
      <c r="ND3" s="21"/>
      <c r="NE3" s="21"/>
      <c r="NF3" s="21"/>
      <c r="NG3" s="21"/>
      <c r="NH3" s="21"/>
      <c r="NI3" s="21"/>
      <c r="NJ3" s="21"/>
      <c r="NK3" s="21"/>
      <c r="NL3" s="21"/>
      <c r="NM3" s="21"/>
      <c r="NN3" s="21"/>
      <c r="NO3" s="21"/>
      <c r="NP3" s="21"/>
      <c r="NQ3" s="21"/>
      <c r="NR3" s="21"/>
      <c r="NS3" s="21"/>
      <c r="NT3" s="21"/>
      <c r="NU3" s="21"/>
      <c r="NV3" s="21"/>
      <c r="NW3" s="21"/>
      <c r="NX3" s="21"/>
      <c r="NY3" s="21"/>
      <c r="NZ3" s="21"/>
      <c r="OA3" s="21"/>
      <c r="OB3" s="21"/>
      <c r="OC3" s="21"/>
      <c r="OD3" s="21"/>
      <c r="OE3" s="21"/>
      <c r="OF3" s="21"/>
      <c r="OG3" s="21"/>
      <c r="OH3" s="21"/>
      <c r="OI3" s="21"/>
      <c r="OJ3" s="21"/>
      <c r="OK3" s="21"/>
      <c r="OL3" s="21"/>
      <c r="OM3" s="21"/>
      <c r="ON3" s="21"/>
      <c r="OO3" s="21"/>
      <c r="OP3" s="21"/>
      <c r="OQ3" s="21"/>
      <c r="OR3" s="21"/>
      <c r="OS3" s="21"/>
    </row>
    <row r="4" spans="1:409" ht="20.100000000000001" customHeight="1" x14ac:dyDescent="0.25">
      <c r="A4" s="96"/>
      <c r="B4" s="97"/>
      <c r="C4" s="97"/>
      <c r="D4" s="97"/>
      <c r="E4" s="97"/>
      <c r="F4" s="98"/>
    </row>
    <row r="6" spans="1:409" s="27" customFormat="1" ht="15" customHeight="1" x14ac:dyDescent="0.25">
      <c r="A6" s="77" t="s">
        <v>37</v>
      </c>
      <c r="B6" s="78"/>
      <c r="C6" s="78"/>
      <c r="D6" s="40"/>
      <c r="E6" s="78" t="s">
        <v>1</v>
      </c>
      <c r="F6" s="99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</row>
    <row r="7" spans="1:409" ht="20.100000000000001" customHeight="1" x14ac:dyDescent="0.25">
      <c r="A7" s="79"/>
      <c r="B7" s="80"/>
      <c r="C7" s="80"/>
      <c r="D7" s="81"/>
      <c r="E7" s="41"/>
      <c r="F7" s="42"/>
    </row>
    <row r="8" spans="1:409" ht="15" customHeight="1" x14ac:dyDescent="0.25">
      <c r="A8" s="100" t="s">
        <v>2</v>
      </c>
      <c r="B8" s="100"/>
      <c r="C8" s="100"/>
      <c r="D8" s="100"/>
      <c r="E8" s="100"/>
      <c r="F8" s="100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</row>
    <row r="9" spans="1:409" ht="24.95" customHeight="1" x14ac:dyDescent="0.25">
      <c r="A9" s="23"/>
      <c r="B9" s="6"/>
      <c r="C9" s="6"/>
      <c r="D9" s="6"/>
      <c r="E9" s="7"/>
      <c r="F9" s="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</row>
    <row r="10" spans="1:409" ht="30.75" customHeight="1" x14ac:dyDescent="0.25">
      <c r="A10" s="93" t="s">
        <v>40</v>
      </c>
      <c r="B10" s="94"/>
      <c r="C10" s="94"/>
      <c r="D10" s="94"/>
      <c r="E10" s="94"/>
      <c r="F10" s="9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</row>
    <row r="11" spans="1:409" ht="15" customHeight="1" x14ac:dyDescent="0.25">
      <c r="A11" s="86" t="s">
        <v>21</v>
      </c>
      <c r="B11" s="87"/>
      <c r="C11" s="87"/>
      <c r="D11" s="88" t="s">
        <v>42</v>
      </c>
      <c r="E11" s="88"/>
      <c r="F11" s="89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</row>
    <row r="12" spans="1:409" ht="22.5" x14ac:dyDescent="0.25">
      <c r="A12" s="31" t="s">
        <v>3</v>
      </c>
      <c r="B12" s="31" t="s">
        <v>4</v>
      </c>
      <c r="C12" s="31" t="s">
        <v>5</v>
      </c>
      <c r="D12" s="31" t="s">
        <v>6</v>
      </c>
      <c r="E12" s="31" t="s">
        <v>7</v>
      </c>
      <c r="F12" s="31" t="s">
        <v>12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</row>
    <row r="13" spans="1:409" x14ac:dyDescent="0.25">
      <c r="A13" s="10">
        <v>1</v>
      </c>
      <c r="B13" s="49"/>
      <c r="C13" s="49"/>
      <c r="D13" s="4"/>
      <c r="E13" s="5"/>
      <c r="F13" s="64">
        <f>ROUND((E13-D13)/182,2)*0.4</f>
        <v>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</row>
    <row r="14" spans="1:409" x14ac:dyDescent="0.25">
      <c r="A14" s="10">
        <v>2</v>
      </c>
      <c r="B14" s="49"/>
      <c r="C14" s="49"/>
      <c r="D14" s="4"/>
      <c r="E14" s="5"/>
      <c r="F14" s="64">
        <f t="shared" ref="F14:F23" si="0">ROUND((E14-D14)/182,2)*0.4</f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</row>
    <row r="15" spans="1:409" x14ac:dyDescent="0.25">
      <c r="A15" s="10">
        <v>2</v>
      </c>
      <c r="B15" s="49"/>
      <c r="C15" s="49"/>
      <c r="D15" s="4"/>
      <c r="E15" s="5"/>
      <c r="F15" s="64">
        <f t="shared" si="0"/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</row>
    <row r="16" spans="1:409" x14ac:dyDescent="0.25">
      <c r="A16" s="10">
        <v>3</v>
      </c>
      <c r="B16" s="49"/>
      <c r="C16" s="49"/>
      <c r="D16" s="4"/>
      <c r="E16" s="5"/>
      <c r="F16" s="64">
        <f t="shared" si="0"/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</row>
    <row r="17" spans="1:409" x14ac:dyDescent="0.25">
      <c r="A17" s="10">
        <v>4</v>
      </c>
      <c r="B17" s="49"/>
      <c r="C17" s="49"/>
      <c r="D17" s="4"/>
      <c r="E17" s="5"/>
      <c r="F17" s="64">
        <f t="shared" si="0"/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</row>
    <row r="18" spans="1:409" x14ac:dyDescent="0.25">
      <c r="A18" s="10">
        <v>5</v>
      </c>
      <c r="B18" s="49"/>
      <c r="C18" s="49"/>
      <c r="D18" s="4"/>
      <c r="E18" s="5"/>
      <c r="F18" s="64">
        <f t="shared" si="0"/>
        <v>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</row>
    <row r="19" spans="1:409" x14ac:dyDescent="0.25">
      <c r="A19" s="10">
        <v>6</v>
      </c>
      <c r="B19" s="49"/>
      <c r="C19" s="49"/>
      <c r="D19" s="4"/>
      <c r="E19" s="5"/>
      <c r="F19" s="64">
        <f t="shared" si="0"/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</row>
    <row r="20" spans="1:409" x14ac:dyDescent="0.25">
      <c r="A20" s="10">
        <v>7</v>
      </c>
      <c r="B20" s="49"/>
      <c r="C20" s="49"/>
      <c r="D20" s="4"/>
      <c r="E20" s="5"/>
      <c r="F20" s="64">
        <f t="shared" si="0"/>
        <v>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</row>
    <row r="21" spans="1:409" x14ac:dyDescent="0.25">
      <c r="A21" s="10">
        <v>8</v>
      </c>
      <c r="B21" s="49"/>
      <c r="C21" s="49"/>
      <c r="D21" s="4"/>
      <c r="E21" s="5"/>
      <c r="F21" s="64">
        <f t="shared" si="0"/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</row>
    <row r="22" spans="1:409" x14ac:dyDescent="0.25">
      <c r="A22" s="10">
        <v>9</v>
      </c>
      <c r="B22" s="49"/>
      <c r="C22" s="49"/>
      <c r="D22" s="4"/>
      <c r="E22" s="5"/>
      <c r="F22" s="64">
        <f t="shared" si="0"/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</row>
    <row r="23" spans="1:409" ht="15.75" thickBot="1" x14ac:dyDescent="0.3">
      <c r="A23" s="10">
        <v>10</v>
      </c>
      <c r="B23" s="49"/>
      <c r="C23" s="49"/>
      <c r="D23" s="4"/>
      <c r="E23" s="5"/>
      <c r="F23" s="64">
        <f t="shared" si="0"/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</row>
    <row r="24" spans="1:409" ht="15.75" thickBot="1" x14ac:dyDescent="0.3">
      <c r="A24" s="13"/>
      <c r="B24" s="14"/>
      <c r="C24" s="14"/>
      <c r="D24" s="72" t="s">
        <v>11</v>
      </c>
      <c r="E24" s="73"/>
      <c r="F24" s="70">
        <f>SUM(F13:F23)</f>
        <v>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</row>
    <row r="25" spans="1:409" ht="24.95" customHeight="1" x14ac:dyDescent="0.25">
      <c r="A25" s="8"/>
      <c r="B25" s="22"/>
      <c r="C25" s="22"/>
      <c r="D25" s="2"/>
      <c r="E25" s="2"/>
      <c r="F25" s="22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</row>
    <row r="26" spans="1:409" ht="15" customHeight="1" x14ac:dyDescent="0.25">
      <c r="A26" s="86" t="s">
        <v>20</v>
      </c>
      <c r="B26" s="87"/>
      <c r="C26" s="87"/>
      <c r="D26" s="88" t="s">
        <v>43</v>
      </c>
      <c r="E26" s="88"/>
      <c r="F26" s="89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</row>
    <row r="27" spans="1:409" ht="22.5" x14ac:dyDescent="0.25">
      <c r="A27" s="31" t="s">
        <v>3</v>
      </c>
      <c r="B27" s="31" t="s">
        <v>4</v>
      </c>
      <c r="C27" s="31" t="s">
        <v>5</v>
      </c>
      <c r="D27" s="31" t="s">
        <v>6</v>
      </c>
      <c r="E27" s="31" t="s">
        <v>7</v>
      </c>
      <c r="F27" s="31" t="s">
        <v>12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</row>
    <row r="28" spans="1:409" x14ac:dyDescent="0.25">
      <c r="A28" s="10">
        <v>1</v>
      </c>
      <c r="B28" s="49"/>
      <c r="C28" s="52"/>
      <c r="D28" s="4"/>
      <c r="E28" s="5"/>
      <c r="F28" s="64">
        <f>ROUND((E28-D28)/182,2)*0.3</f>
        <v>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</row>
    <row r="29" spans="1:409" x14ac:dyDescent="0.25">
      <c r="A29" s="10">
        <v>2</v>
      </c>
      <c r="B29" s="49"/>
      <c r="C29" s="49"/>
      <c r="D29" s="4"/>
      <c r="E29" s="5"/>
      <c r="F29" s="64">
        <f t="shared" ref="F29:F38" si="1">ROUND((E29-D29)/182,2)*0.3</f>
        <v>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</row>
    <row r="30" spans="1:409" x14ac:dyDescent="0.25">
      <c r="A30" s="10">
        <v>2</v>
      </c>
      <c r="B30" s="49"/>
      <c r="C30" s="49"/>
      <c r="D30" s="4"/>
      <c r="E30" s="5"/>
      <c r="F30" s="64">
        <f t="shared" si="1"/>
        <v>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</row>
    <row r="31" spans="1:409" x14ac:dyDescent="0.25">
      <c r="A31" s="10">
        <v>3</v>
      </c>
      <c r="B31" s="49"/>
      <c r="C31" s="49"/>
      <c r="D31" s="4"/>
      <c r="E31" s="5"/>
      <c r="F31" s="64">
        <f t="shared" si="1"/>
        <v>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</row>
    <row r="32" spans="1:409" x14ac:dyDescent="0.25">
      <c r="A32" s="10">
        <v>4</v>
      </c>
      <c r="B32" s="49"/>
      <c r="C32" s="49"/>
      <c r="D32" s="4"/>
      <c r="E32" s="5"/>
      <c r="F32" s="64">
        <f t="shared" si="1"/>
        <v>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</row>
    <row r="33" spans="1:409" x14ac:dyDescent="0.25">
      <c r="A33" s="10">
        <v>5</v>
      </c>
      <c r="B33" s="49"/>
      <c r="C33" s="49"/>
      <c r="D33" s="4"/>
      <c r="E33" s="5"/>
      <c r="F33" s="64">
        <f t="shared" si="1"/>
        <v>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</row>
    <row r="34" spans="1:409" x14ac:dyDescent="0.25">
      <c r="A34" s="10">
        <v>6</v>
      </c>
      <c r="B34" s="49"/>
      <c r="C34" s="49"/>
      <c r="D34" s="4"/>
      <c r="E34" s="5"/>
      <c r="F34" s="64">
        <f t="shared" si="1"/>
        <v>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</row>
    <row r="35" spans="1:409" x14ac:dyDescent="0.25">
      <c r="A35" s="10">
        <v>7</v>
      </c>
      <c r="B35" s="49"/>
      <c r="C35" s="49"/>
      <c r="D35" s="4"/>
      <c r="E35" s="5"/>
      <c r="F35" s="64">
        <f t="shared" si="1"/>
        <v>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</row>
    <row r="36" spans="1:409" x14ac:dyDescent="0.25">
      <c r="A36" s="10">
        <v>8</v>
      </c>
      <c r="B36" s="49"/>
      <c r="C36" s="49"/>
      <c r="D36" s="4"/>
      <c r="E36" s="5"/>
      <c r="F36" s="64">
        <f t="shared" si="1"/>
        <v>0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</row>
    <row r="37" spans="1:409" x14ac:dyDescent="0.25">
      <c r="A37" s="10">
        <v>9</v>
      </c>
      <c r="B37" s="49"/>
      <c r="C37" s="49"/>
      <c r="D37" s="4"/>
      <c r="E37" s="5"/>
      <c r="F37" s="64">
        <f t="shared" si="1"/>
        <v>0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</row>
    <row r="38" spans="1:409" ht="15.75" thickBot="1" x14ac:dyDescent="0.3">
      <c r="A38" s="10">
        <v>10</v>
      </c>
      <c r="B38" s="49"/>
      <c r="C38" s="49"/>
      <c r="D38" s="4"/>
      <c r="E38" s="5"/>
      <c r="F38" s="64">
        <f t="shared" si="1"/>
        <v>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</row>
    <row r="39" spans="1:409" ht="15.75" thickBot="1" x14ac:dyDescent="0.3">
      <c r="A39" s="13"/>
      <c r="B39" s="14"/>
      <c r="C39" s="14"/>
      <c r="D39" s="72" t="s">
        <v>11</v>
      </c>
      <c r="E39" s="73"/>
      <c r="F39" s="70">
        <f>SUM(F28:F38)</f>
        <v>0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</row>
    <row r="40" spans="1:409" ht="24.95" customHeight="1" x14ac:dyDescent="0.25">
      <c r="A40" s="8"/>
      <c r="B40" s="22"/>
      <c r="C40" s="22"/>
      <c r="D40" s="2"/>
      <c r="E40" s="2"/>
      <c r="F40" s="22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</row>
    <row r="41" spans="1:409" ht="24.95" customHeight="1" x14ac:dyDescent="0.25">
      <c r="A41" s="86" t="s">
        <v>48</v>
      </c>
      <c r="B41" s="87"/>
      <c r="C41" s="87"/>
      <c r="D41" s="88" t="s">
        <v>47</v>
      </c>
      <c r="E41" s="88"/>
      <c r="F41" s="89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</row>
    <row r="42" spans="1:409" ht="24.95" customHeight="1" x14ac:dyDescent="0.25">
      <c r="A42" s="31" t="s">
        <v>3</v>
      </c>
      <c r="B42" s="31" t="s">
        <v>4</v>
      </c>
      <c r="C42" s="31" t="s">
        <v>5</v>
      </c>
      <c r="D42" s="31" t="s">
        <v>6</v>
      </c>
      <c r="E42" s="31" t="s">
        <v>7</v>
      </c>
      <c r="F42" s="31" t="s">
        <v>12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</row>
    <row r="43" spans="1:409" ht="15" customHeight="1" x14ac:dyDescent="0.25">
      <c r="A43" s="10">
        <v>1</v>
      </c>
      <c r="B43" s="49"/>
      <c r="C43" s="52"/>
      <c r="D43" s="4"/>
      <c r="E43" s="5"/>
      <c r="F43" s="64">
        <f>ROUND((E43-D43)/182,2)*0.2</f>
        <v>0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</row>
    <row r="44" spans="1:409" ht="15" customHeight="1" x14ac:dyDescent="0.25">
      <c r="A44" s="10">
        <v>2</v>
      </c>
      <c r="B44" s="49"/>
      <c r="C44" s="49"/>
      <c r="D44" s="4"/>
      <c r="E44" s="5"/>
      <c r="F44" s="64">
        <f t="shared" ref="F44:F53" si="2">ROUND((E44-D44)/182,2)*0.2</f>
        <v>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</row>
    <row r="45" spans="1:409" ht="15" customHeight="1" x14ac:dyDescent="0.25">
      <c r="A45" s="10">
        <v>2</v>
      </c>
      <c r="B45" s="49"/>
      <c r="C45" s="49"/>
      <c r="D45" s="4"/>
      <c r="E45" s="5"/>
      <c r="F45" s="64">
        <f t="shared" si="2"/>
        <v>0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</row>
    <row r="46" spans="1:409" ht="15" customHeight="1" x14ac:dyDescent="0.25">
      <c r="A46" s="10">
        <v>3</v>
      </c>
      <c r="B46" s="49"/>
      <c r="C46" s="49"/>
      <c r="D46" s="4"/>
      <c r="E46" s="5"/>
      <c r="F46" s="64">
        <f t="shared" si="2"/>
        <v>0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</row>
    <row r="47" spans="1:409" ht="15" customHeight="1" x14ac:dyDescent="0.25">
      <c r="A47" s="10">
        <v>4</v>
      </c>
      <c r="B47" s="49"/>
      <c r="C47" s="49"/>
      <c r="D47" s="4"/>
      <c r="E47" s="5"/>
      <c r="F47" s="64">
        <f t="shared" si="2"/>
        <v>0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</row>
    <row r="48" spans="1:409" ht="15" customHeight="1" x14ac:dyDescent="0.25">
      <c r="A48" s="10">
        <v>5</v>
      </c>
      <c r="B48" s="49"/>
      <c r="C48" s="49"/>
      <c r="D48" s="4"/>
      <c r="E48" s="5"/>
      <c r="F48" s="64">
        <f t="shared" si="2"/>
        <v>0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</row>
    <row r="49" spans="1:410" ht="15" customHeight="1" x14ac:dyDescent="0.25">
      <c r="A49" s="10">
        <v>6</v>
      </c>
      <c r="B49" s="49"/>
      <c r="C49" s="49"/>
      <c r="D49" s="4"/>
      <c r="E49" s="5"/>
      <c r="F49" s="64">
        <f t="shared" si="2"/>
        <v>0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</row>
    <row r="50" spans="1:410" ht="15" customHeight="1" x14ac:dyDescent="0.25">
      <c r="A50" s="10">
        <v>7</v>
      </c>
      <c r="B50" s="49"/>
      <c r="C50" s="49"/>
      <c r="D50" s="4"/>
      <c r="E50" s="5"/>
      <c r="F50" s="64">
        <f t="shared" si="2"/>
        <v>0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</row>
    <row r="51" spans="1:410" ht="15" customHeight="1" x14ac:dyDescent="0.25">
      <c r="A51" s="10">
        <v>8</v>
      </c>
      <c r="B51" s="49"/>
      <c r="C51" s="49"/>
      <c r="D51" s="4"/>
      <c r="E51" s="5"/>
      <c r="F51" s="64">
        <f t="shared" si="2"/>
        <v>0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</row>
    <row r="52" spans="1:410" ht="15" customHeight="1" x14ac:dyDescent="0.25">
      <c r="A52" s="10">
        <v>9</v>
      </c>
      <c r="B52" s="49"/>
      <c r="C52" s="49"/>
      <c r="D52" s="4"/>
      <c r="E52" s="5"/>
      <c r="F52" s="64">
        <f t="shared" si="2"/>
        <v>0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</row>
    <row r="53" spans="1:410" ht="15.75" thickBot="1" x14ac:dyDescent="0.3">
      <c r="A53" s="10">
        <v>10</v>
      </c>
      <c r="B53" s="49"/>
      <c r="C53" s="49"/>
      <c r="D53" s="4"/>
      <c r="E53" s="5"/>
      <c r="F53" s="64">
        <f t="shared" si="2"/>
        <v>0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</row>
    <row r="54" spans="1:410" ht="15.75" thickBot="1" x14ac:dyDescent="0.3">
      <c r="A54" s="13"/>
      <c r="B54" s="14"/>
      <c r="C54" s="14"/>
      <c r="D54" s="72" t="s">
        <v>11</v>
      </c>
      <c r="E54" s="73"/>
      <c r="F54" s="70">
        <f>SUM(F43:F53)</f>
        <v>0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  <c r="IZ54" s="8"/>
      <c r="JA54" s="8"/>
      <c r="JB54" s="8"/>
      <c r="JC54" s="8"/>
      <c r="JD54" s="8"/>
      <c r="JE54" s="8"/>
      <c r="JF54" s="8"/>
      <c r="JG54" s="8"/>
      <c r="JH54" s="8"/>
      <c r="JI54" s="8"/>
      <c r="JJ54" s="8"/>
      <c r="JK54" s="8"/>
      <c r="JL54" s="8"/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/>
      <c r="KO54" s="8"/>
      <c r="KP54" s="8"/>
      <c r="KQ54" s="8"/>
      <c r="KR54" s="8"/>
      <c r="KS54" s="8"/>
      <c r="KT54" s="8"/>
      <c r="KU54" s="8"/>
      <c r="KV54" s="8"/>
      <c r="KW54" s="8"/>
      <c r="KX54" s="8"/>
      <c r="KY54" s="8"/>
      <c r="KZ54" s="8"/>
      <c r="LA54" s="8"/>
      <c r="LB54" s="8"/>
      <c r="LC54" s="8"/>
      <c r="LD54" s="8"/>
      <c r="LE54" s="8"/>
      <c r="LF54" s="8"/>
      <c r="LG54" s="8"/>
      <c r="LH54" s="8"/>
      <c r="LI54" s="8"/>
      <c r="LJ54" s="8"/>
      <c r="LK54" s="8"/>
      <c r="LL54" s="8"/>
      <c r="LM54" s="8"/>
      <c r="LN54" s="8"/>
      <c r="LO54" s="8"/>
      <c r="LP54" s="8"/>
      <c r="LQ54" s="8"/>
      <c r="LR54" s="8"/>
      <c r="LS54" s="8"/>
      <c r="LT54" s="8"/>
      <c r="LU54" s="8"/>
      <c r="LV54" s="8"/>
      <c r="LW54" s="8"/>
      <c r="LX54" s="8"/>
      <c r="LY54" s="8"/>
      <c r="LZ54" s="8"/>
      <c r="MA54" s="8"/>
      <c r="MB54" s="8"/>
      <c r="MC54" s="8"/>
      <c r="MD54" s="8"/>
      <c r="ME54" s="8"/>
      <c r="MF54" s="8"/>
      <c r="MG54" s="8"/>
      <c r="MH54" s="8"/>
      <c r="MI54" s="8"/>
      <c r="MJ54" s="8"/>
      <c r="MK54" s="8"/>
      <c r="ML54" s="8"/>
      <c r="MM54" s="8"/>
      <c r="MN54" s="8"/>
      <c r="MO54" s="8"/>
      <c r="MP54" s="8"/>
      <c r="MQ54" s="8"/>
      <c r="MR54" s="8"/>
      <c r="MS54" s="8"/>
      <c r="MT54" s="8"/>
      <c r="MU54" s="8"/>
      <c r="MV54" s="8"/>
      <c r="MW54" s="8"/>
      <c r="MX54" s="8"/>
      <c r="MY54" s="8"/>
      <c r="MZ54" s="8"/>
      <c r="NA54" s="8"/>
      <c r="NB54" s="8"/>
      <c r="NC54" s="8"/>
      <c r="ND54" s="8"/>
      <c r="NE54" s="8"/>
      <c r="NF54" s="8"/>
      <c r="NG54" s="8"/>
      <c r="NH54" s="8"/>
      <c r="NI54" s="8"/>
      <c r="NJ54" s="8"/>
      <c r="NK54" s="8"/>
      <c r="NL54" s="8"/>
      <c r="NM54" s="8"/>
      <c r="NN54" s="8"/>
      <c r="NO54" s="8"/>
      <c r="NP54" s="8"/>
      <c r="NQ54" s="8"/>
      <c r="NR54" s="8"/>
      <c r="NS54" s="8"/>
      <c r="NT54" s="8"/>
      <c r="NU54" s="8"/>
      <c r="NV54" s="8"/>
      <c r="NW54" s="8"/>
      <c r="NX54" s="8"/>
      <c r="NY54" s="8"/>
      <c r="NZ54" s="8"/>
      <c r="OA54" s="8"/>
      <c r="OB54" s="8"/>
      <c r="OC54" s="8"/>
      <c r="OD54" s="8"/>
      <c r="OE54" s="8"/>
      <c r="OF54" s="8"/>
      <c r="OG54" s="8"/>
      <c r="OH54" s="8"/>
      <c r="OI54" s="8"/>
      <c r="OJ54" s="8"/>
      <c r="OK54" s="8"/>
      <c r="OL54" s="8"/>
      <c r="OM54" s="8"/>
      <c r="ON54" s="8"/>
      <c r="OO54" s="8"/>
      <c r="OP54" s="8"/>
      <c r="OQ54" s="8"/>
      <c r="OR54" s="8"/>
      <c r="OS54" s="8"/>
    </row>
    <row r="55" spans="1:410" x14ac:dyDescent="0.25">
      <c r="A55" s="59"/>
      <c r="B55" s="43"/>
      <c r="C55" s="43"/>
      <c r="D55" s="60"/>
      <c r="E55" s="60"/>
      <c r="F55" s="61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/>
      <c r="IY55" s="8"/>
      <c r="IZ55" s="8"/>
      <c r="JA55" s="8"/>
      <c r="JB55" s="8"/>
      <c r="JC55" s="8"/>
      <c r="JD55" s="8"/>
      <c r="JE55" s="8"/>
      <c r="JF55" s="8"/>
      <c r="JG55" s="8"/>
      <c r="JH55" s="8"/>
      <c r="JI55" s="8"/>
      <c r="JJ55" s="8"/>
      <c r="JK55" s="8"/>
      <c r="JL55" s="8"/>
      <c r="JM55" s="8"/>
      <c r="JN55" s="8"/>
      <c r="JO55" s="8"/>
      <c r="JP55" s="8"/>
      <c r="JQ55" s="8"/>
      <c r="JR55" s="8"/>
      <c r="JS55" s="8"/>
      <c r="JT55" s="8"/>
      <c r="JU55" s="8"/>
      <c r="JV55" s="8"/>
      <c r="JW55" s="8"/>
      <c r="JX55" s="8"/>
      <c r="JY55" s="8"/>
      <c r="JZ55" s="8"/>
      <c r="KA55" s="8"/>
      <c r="KB55" s="8"/>
      <c r="KC55" s="8"/>
      <c r="KD55" s="8"/>
      <c r="KE55" s="8"/>
      <c r="KF55" s="8"/>
      <c r="KG55" s="8"/>
      <c r="KH55" s="8"/>
      <c r="KI55" s="8"/>
      <c r="KJ55" s="8"/>
      <c r="KK55" s="8"/>
      <c r="KL55" s="8"/>
      <c r="KM55" s="8"/>
      <c r="KN55" s="8"/>
      <c r="KO55" s="8"/>
      <c r="KP55" s="8"/>
      <c r="KQ55" s="8"/>
      <c r="KR55" s="8"/>
      <c r="KS55" s="8"/>
      <c r="KT55" s="8"/>
      <c r="KU55" s="8"/>
      <c r="KV55" s="8"/>
      <c r="KW55" s="8"/>
      <c r="KX55" s="8"/>
      <c r="KY55" s="8"/>
      <c r="KZ55" s="8"/>
      <c r="LA55" s="8"/>
      <c r="LB55" s="8"/>
      <c r="LC55" s="8"/>
      <c r="LD55" s="8"/>
      <c r="LE55" s="8"/>
      <c r="LF55" s="8"/>
      <c r="LG55" s="8"/>
      <c r="LH55" s="8"/>
      <c r="LI55" s="8"/>
      <c r="LJ55" s="8"/>
      <c r="LK55" s="8"/>
      <c r="LL55" s="8"/>
      <c r="LM55" s="8"/>
      <c r="LN55" s="8"/>
      <c r="LO55" s="8"/>
      <c r="LP55" s="8"/>
      <c r="LQ55" s="8"/>
      <c r="LR55" s="8"/>
      <c r="LS55" s="8"/>
      <c r="LT55" s="8"/>
      <c r="LU55" s="8"/>
      <c r="LV55" s="8"/>
      <c r="LW55" s="8"/>
      <c r="LX55" s="8"/>
      <c r="LY55" s="8"/>
      <c r="LZ55" s="8"/>
      <c r="MA55" s="8"/>
      <c r="MB55" s="8"/>
      <c r="MC55" s="8"/>
      <c r="MD55" s="8"/>
      <c r="ME55" s="8"/>
      <c r="MF55" s="8"/>
      <c r="MG55" s="8"/>
      <c r="MH55" s="8"/>
      <c r="MI55" s="8"/>
      <c r="MJ55" s="8"/>
      <c r="MK55" s="8"/>
      <c r="ML55" s="8"/>
      <c r="MM55" s="8"/>
      <c r="MN55" s="8"/>
      <c r="MO55" s="8"/>
      <c r="MP55" s="8"/>
      <c r="MQ55" s="8"/>
      <c r="MR55" s="8"/>
      <c r="MS55" s="8"/>
      <c r="MT55" s="8"/>
      <c r="MU55" s="8"/>
      <c r="MV55" s="8"/>
      <c r="MW55" s="8"/>
      <c r="MX55" s="8"/>
      <c r="MY55" s="8"/>
      <c r="MZ55" s="8"/>
      <c r="NA55" s="8"/>
      <c r="NB55" s="8"/>
      <c r="NC55" s="8"/>
      <c r="ND55" s="8"/>
      <c r="NE55" s="8"/>
      <c r="NF55" s="8"/>
      <c r="NG55" s="8"/>
      <c r="NH55" s="8"/>
      <c r="NI55" s="8"/>
      <c r="NJ55" s="8"/>
      <c r="NK55" s="8"/>
      <c r="NL55" s="8"/>
      <c r="NM55" s="8"/>
      <c r="NN55" s="8"/>
      <c r="NO55" s="8"/>
      <c r="NP55" s="8"/>
      <c r="NQ55" s="8"/>
      <c r="NR55" s="8"/>
      <c r="NS55" s="8"/>
      <c r="NT55" s="8"/>
      <c r="NU55" s="8"/>
      <c r="NV55" s="8"/>
      <c r="NW55" s="8"/>
      <c r="NX55" s="8"/>
      <c r="NY55" s="8"/>
      <c r="NZ55" s="8"/>
      <c r="OA55" s="8"/>
      <c r="OB55" s="8"/>
      <c r="OC55" s="8"/>
      <c r="OD55" s="8"/>
      <c r="OE55" s="8"/>
      <c r="OF55" s="8"/>
      <c r="OG55" s="8"/>
      <c r="OH55" s="8"/>
      <c r="OI55" s="8"/>
      <c r="OJ55" s="8"/>
      <c r="OK55" s="8"/>
      <c r="OL55" s="8"/>
      <c r="OM55" s="8"/>
      <c r="ON55" s="8"/>
      <c r="OO55" s="8"/>
      <c r="OP55" s="8"/>
      <c r="OQ55" s="8"/>
      <c r="OR55" s="8"/>
      <c r="OS55" s="8"/>
    </row>
    <row r="56" spans="1:410" ht="15.75" thickBot="1" x14ac:dyDescent="0.3">
      <c r="A56" s="23"/>
      <c r="B56" s="6"/>
      <c r="C56" s="6"/>
      <c r="D56" s="6"/>
      <c r="E56" s="7"/>
      <c r="F56" s="69">
        <f>F24+F39+F54</f>
        <v>0</v>
      </c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24"/>
      <c r="MX56" s="24"/>
      <c r="MY56" s="24"/>
      <c r="MZ56" s="24"/>
      <c r="NA56" s="24"/>
      <c r="NB56" s="24"/>
      <c r="NC56" s="24"/>
      <c r="ND56" s="24"/>
      <c r="NE56" s="24"/>
      <c r="NF56" s="24"/>
      <c r="NG56" s="24"/>
      <c r="NH56" s="24"/>
      <c r="NI56" s="24"/>
      <c r="NJ56" s="24"/>
      <c r="NK56" s="24"/>
      <c r="NL56" s="24"/>
      <c r="NM56" s="24"/>
      <c r="NN56" s="24"/>
      <c r="NO56" s="24"/>
      <c r="NP56" s="24"/>
      <c r="NQ56" s="24"/>
      <c r="NR56" s="24"/>
      <c r="NS56" s="24"/>
      <c r="NT56" s="24"/>
      <c r="NU56" s="24"/>
      <c r="NV56" s="24"/>
      <c r="NW56" s="24"/>
      <c r="NX56" s="24"/>
      <c r="NY56" s="24"/>
      <c r="NZ56" s="24"/>
      <c r="OA56" s="24"/>
      <c r="OB56" s="24"/>
      <c r="OC56" s="24"/>
      <c r="OD56" s="24"/>
      <c r="OE56" s="24"/>
      <c r="OF56" s="24"/>
      <c r="OG56" s="24"/>
      <c r="OH56" s="24"/>
      <c r="OI56" s="24"/>
      <c r="OJ56" s="24"/>
      <c r="OK56" s="24"/>
      <c r="OL56" s="24"/>
      <c r="OM56" s="24"/>
      <c r="ON56" s="24"/>
      <c r="OO56" s="24"/>
      <c r="OP56" s="24"/>
      <c r="OQ56" s="24"/>
      <c r="OR56" s="24"/>
      <c r="OS56" s="24"/>
    </row>
    <row r="57" spans="1:410" ht="23.25" customHeight="1" thickBot="1" x14ac:dyDescent="0.3">
      <c r="A57" s="82" t="s">
        <v>41</v>
      </c>
      <c r="B57" s="83"/>
      <c r="C57" s="83"/>
      <c r="D57" s="83"/>
      <c r="E57" s="84"/>
      <c r="F57" s="68">
        <f>IF(F56&gt;7,7,F56)</f>
        <v>0</v>
      </c>
    </row>
    <row r="59" spans="1:410" ht="30.75" customHeight="1" x14ac:dyDescent="0.25">
      <c r="A59" s="93" t="s">
        <v>22</v>
      </c>
      <c r="B59" s="94"/>
      <c r="C59" s="94"/>
      <c r="D59" s="94"/>
      <c r="E59" s="94"/>
      <c r="F59" s="94"/>
      <c r="G59" s="94"/>
      <c r="H59" s="94"/>
      <c r="I59" s="9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/>
      <c r="IY59" s="8"/>
      <c r="IZ59" s="8"/>
      <c r="JA59" s="8"/>
      <c r="JB59" s="8"/>
      <c r="JC59" s="8"/>
      <c r="JD59" s="8"/>
      <c r="JE59" s="8"/>
      <c r="JF59" s="8"/>
      <c r="JG59" s="8"/>
      <c r="JH59" s="8"/>
      <c r="JI59" s="8"/>
      <c r="JJ59" s="8"/>
      <c r="JK59" s="8"/>
      <c r="JL59" s="8"/>
      <c r="JM59" s="8"/>
      <c r="JN59" s="8"/>
      <c r="JO59" s="8"/>
      <c r="JP59" s="8"/>
      <c r="JQ59" s="8"/>
      <c r="JR59" s="8"/>
      <c r="JS59" s="8"/>
      <c r="JT59" s="8"/>
      <c r="JU59" s="8"/>
      <c r="JV59" s="8"/>
      <c r="JW59" s="8"/>
      <c r="JX59" s="8"/>
      <c r="JY59" s="8"/>
      <c r="JZ59" s="8"/>
      <c r="KA59" s="8"/>
      <c r="KB59" s="8"/>
      <c r="KC59" s="8"/>
      <c r="KD59" s="8"/>
      <c r="KE59" s="8"/>
      <c r="KF59" s="8"/>
      <c r="KG59" s="8"/>
      <c r="KH59" s="8"/>
      <c r="KI59" s="8"/>
      <c r="KJ59" s="8"/>
      <c r="KK59" s="8"/>
      <c r="KL59" s="8"/>
      <c r="KM59" s="8"/>
      <c r="KN59" s="8"/>
      <c r="KO59" s="8"/>
      <c r="KP59" s="8"/>
      <c r="KQ59" s="8"/>
      <c r="KR59" s="8"/>
      <c r="KS59" s="8"/>
      <c r="KT59" s="8"/>
      <c r="KU59" s="8"/>
      <c r="KV59" s="8"/>
      <c r="KW59" s="8"/>
      <c r="KX59" s="8"/>
      <c r="KY59" s="8"/>
      <c r="KZ59" s="8"/>
      <c r="LA59" s="8"/>
      <c r="LB59" s="8"/>
      <c r="LC59" s="8"/>
      <c r="LD59" s="8"/>
      <c r="LE59" s="8"/>
      <c r="LF59" s="8"/>
      <c r="LG59" s="8"/>
      <c r="LH59" s="8"/>
      <c r="LI59" s="8"/>
      <c r="LJ59" s="8"/>
      <c r="LK59" s="8"/>
      <c r="LL59" s="8"/>
      <c r="LM59" s="8"/>
      <c r="LN59" s="8"/>
      <c r="LO59" s="8"/>
      <c r="LP59" s="8"/>
      <c r="LQ59" s="8"/>
      <c r="LR59" s="8"/>
      <c r="LS59" s="8"/>
      <c r="LT59" s="8"/>
      <c r="LU59" s="8"/>
      <c r="LV59" s="8"/>
      <c r="LW59" s="8"/>
      <c r="LX59" s="8"/>
      <c r="LY59" s="8"/>
      <c r="LZ59" s="8"/>
      <c r="MA59" s="8"/>
      <c r="MB59" s="8"/>
      <c r="MC59" s="8"/>
      <c r="MD59" s="8"/>
      <c r="ME59" s="8"/>
      <c r="MF59" s="8"/>
      <c r="MG59" s="8"/>
      <c r="MH59" s="8"/>
      <c r="MI59" s="8"/>
      <c r="MJ59" s="8"/>
      <c r="MK59" s="8"/>
      <c r="ML59" s="8"/>
      <c r="MM59" s="8"/>
      <c r="MN59" s="8"/>
      <c r="MO59" s="8"/>
      <c r="MP59" s="8"/>
      <c r="MQ59" s="8"/>
      <c r="MR59" s="8"/>
      <c r="MS59" s="8"/>
      <c r="MT59" s="8"/>
      <c r="MU59" s="8"/>
      <c r="MV59" s="8"/>
      <c r="MW59" s="8"/>
      <c r="MX59" s="8"/>
      <c r="MY59" s="8"/>
      <c r="MZ59" s="8"/>
      <c r="NA59" s="8"/>
      <c r="NB59" s="8"/>
      <c r="NC59" s="8"/>
      <c r="ND59" s="8"/>
      <c r="NE59" s="8"/>
      <c r="NF59" s="8"/>
      <c r="NG59" s="8"/>
      <c r="NH59" s="8"/>
      <c r="NI59" s="8"/>
      <c r="NJ59" s="8"/>
      <c r="NK59" s="8"/>
      <c r="NL59" s="8"/>
      <c r="NM59" s="8"/>
      <c r="NN59" s="8"/>
      <c r="NO59" s="8"/>
      <c r="NP59" s="8"/>
      <c r="NQ59" s="8"/>
      <c r="NR59" s="8"/>
      <c r="NS59" s="8"/>
      <c r="NT59" s="8"/>
      <c r="NU59" s="8"/>
      <c r="NV59" s="8"/>
      <c r="NW59" s="8"/>
      <c r="NX59" s="8"/>
      <c r="NY59" s="8"/>
      <c r="NZ59" s="8"/>
      <c r="OA59" s="8"/>
      <c r="OB59" s="8"/>
      <c r="OC59" s="8"/>
      <c r="OD59" s="8"/>
      <c r="OE59" s="8"/>
      <c r="OF59" s="8"/>
      <c r="OG59" s="8"/>
      <c r="OH59" s="8"/>
      <c r="OI59" s="8"/>
      <c r="OJ59" s="8"/>
      <c r="OK59" s="8"/>
      <c r="OL59" s="8"/>
      <c r="OM59" s="8"/>
      <c r="ON59" s="8"/>
      <c r="OO59" s="8"/>
      <c r="OP59" s="8"/>
      <c r="OQ59" s="8"/>
      <c r="OR59" s="8"/>
      <c r="OS59" s="8"/>
      <c r="OT59" s="8"/>
    </row>
    <row r="60" spans="1:410" ht="22.5" x14ac:dyDescent="0.25">
      <c r="A60" s="3" t="s">
        <v>3</v>
      </c>
      <c r="B60" s="104" t="s">
        <v>9</v>
      </c>
      <c r="C60" s="104"/>
      <c r="D60" s="30" t="s">
        <v>10</v>
      </c>
      <c r="E60" s="32" t="s">
        <v>45</v>
      </c>
      <c r="F60" s="32" t="s">
        <v>17</v>
      </c>
      <c r="G60" s="32" t="s">
        <v>13</v>
      </c>
      <c r="H60" s="32" t="s">
        <v>14</v>
      </c>
      <c r="I60" s="33" t="s">
        <v>15</v>
      </c>
    </row>
    <row r="61" spans="1:410" x14ac:dyDescent="0.25">
      <c r="A61" s="10">
        <v>1</v>
      </c>
      <c r="B61" s="85"/>
      <c r="C61" s="85"/>
      <c r="D61" s="37"/>
      <c r="E61" s="64" t="str">
        <f>IF(AND(D61&gt;=1,D61&lt;=11),0.1,"")</f>
        <v/>
      </c>
      <c r="F61" s="64" t="str">
        <f>IF(AND(D61&gt;=12,D61&lt;=40),0.2,"")</f>
        <v/>
      </c>
      <c r="G61" s="64" t="str">
        <f>IF(AND(D61&gt;=41,D61&lt;=100),0.4,"")</f>
        <v/>
      </c>
      <c r="H61" s="64" t="str">
        <f>IF(AND(D61&gt;=101,D61&lt;=200),0.6,"")</f>
        <v/>
      </c>
      <c r="I61" s="64" t="str">
        <f>IF(D61&gt;=201,0.75,"")</f>
        <v/>
      </c>
    </row>
    <row r="62" spans="1:410" x14ac:dyDescent="0.25">
      <c r="A62" s="10">
        <v>2</v>
      </c>
      <c r="B62" s="85"/>
      <c r="C62" s="85"/>
      <c r="D62" s="37"/>
      <c r="E62" s="64" t="str">
        <f t="shared" ref="E62:E80" si="3">IF(AND(D62&gt;=1,D62&lt;=11),0.1,"")</f>
        <v/>
      </c>
      <c r="F62" s="64" t="str">
        <f t="shared" ref="F62:F80" si="4">IF(AND(D62&gt;=12,D62&lt;=40),0.2,"")</f>
        <v/>
      </c>
      <c r="G62" s="64" t="str">
        <f t="shared" ref="G62:G80" si="5">IF(AND(D62&gt;=41,D62&lt;=100),0.4,"")</f>
        <v/>
      </c>
      <c r="H62" s="64" t="str">
        <f t="shared" ref="H62:H80" si="6">IF(AND(D62&gt;=101,D62&lt;=200),0.6,"")</f>
        <v/>
      </c>
      <c r="I62" s="64" t="str">
        <f t="shared" ref="I62:I80" si="7">IF(D62&gt;=201,0.75,"")</f>
        <v/>
      </c>
    </row>
    <row r="63" spans="1:410" x14ac:dyDescent="0.25">
      <c r="A63" s="10">
        <v>3</v>
      </c>
      <c r="B63" s="85"/>
      <c r="C63" s="85"/>
      <c r="D63" s="37"/>
      <c r="E63" s="64" t="str">
        <f t="shared" si="3"/>
        <v/>
      </c>
      <c r="F63" s="64" t="str">
        <f t="shared" si="4"/>
        <v/>
      </c>
      <c r="G63" s="64" t="str">
        <f t="shared" si="5"/>
        <v/>
      </c>
      <c r="H63" s="64" t="str">
        <f t="shared" si="6"/>
        <v/>
      </c>
      <c r="I63" s="64" t="str">
        <f t="shared" si="7"/>
        <v/>
      </c>
    </row>
    <row r="64" spans="1:410" x14ac:dyDescent="0.25">
      <c r="A64" s="10">
        <v>4</v>
      </c>
      <c r="B64" s="85"/>
      <c r="C64" s="85"/>
      <c r="D64" s="37"/>
      <c r="E64" s="64" t="str">
        <f t="shared" si="3"/>
        <v/>
      </c>
      <c r="F64" s="64" t="str">
        <f t="shared" si="4"/>
        <v/>
      </c>
      <c r="G64" s="64" t="str">
        <f t="shared" si="5"/>
        <v/>
      </c>
      <c r="H64" s="64" t="str">
        <f t="shared" si="6"/>
        <v/>
      </c>
      <c r="I64" s="64" t="str">
        <f t="shared" si="7"/>
        <v/>
      </c>
    </row>
    <row r="65" spans="1:9" x14ac:dyDescent="0.25">
      <c r="A65" s="10">
        <v>5</v>
      </c>
      <c r="B65" s="85"/>
      <c r="C65" s="85"/>
      <c r="D65" s="37"/>
      <c r="E65" s="64" t="str">
        <f t="shared" si="3"/>
        <v/>
      </c>
      <c r="F65" s="64" t="str">
        <f t="shared" si="4"/>
        <v/>
      </c>
      <c r="G65" s="64" t="str">
        <f t="shared" si="5"/>
        <v/>
      </c>
      <c r="H65" s="64" t="str">
        <f t="shared" si="6"/>
        <v/>
      </c>
      <c r="I65" s="64" t="str">
        <f t="shared" si="7"/>
        <v/>
      </c>
    </row>
    <row r="66" spans="1:9" x14ac:dyDescent="0.25">
      <c r="A66" s="10">
        <v>6</v>
      </c>
      <c r="B66" s="85"/>
      <c r="C66" s="85"/>
      <c r="D66" s="37"/>
      <c r="E66" s="64" t="str">
        <f t="shared" si="3"/>
        <v/>
      </c>
      <c r="F66" s="64" t="str">
        <f t="shared" si="4"/>
        <v/>
      </c>
      <c r="G66" s="64" t="str">
        <f t="shared" si="5"/>
        <v/>
      </c>
      <c r="H66" s="64" t="str">
        <f t="shared" si="6"/>
        <v/>
      </c>
      <c r="I66" s="64" t="str">
        <f t="shared" si="7"/>
        <v/>
      </c>
    </row>
    <row r="67" spans="1:9" x14ac:dyDescent="0.25">
      <c r="A67" s="10">
        <v>7</v>
      </c>
      <c r="B67" s="85"/>
      <c r="C67" s="85"/>
      <c r="D67" s="37"/>
      <c r="E67" s="64" t="str">
        <f t="shared" si="3"/>
        <v/>
      </c>
      <c r="F67" s="64" t="str">
        <f t="shared" si="4"/>
        <v/>
      </c>
      <c r="G67" s="64" t="str">
        <f t="shared" si="5"/>
        <v/>
      </c>
      <c r="H67" s="64" t="str">
        <f t="shared" si="6"/>
        <v/>
      </c>
      <c r="I67" s="64" t="str">
        <f t="shared" si="7"/>
        <v/>
      </c>
    </row>
    <row r="68" spans="1:9" x14ac:dyDescent="0.25">
      <c r="A68" s="10">
        <v>8</v>
      </c>
      <c r="B68" s="85"/>
      <c r="C68" s="85"/>
      <c r="D68" s="37"/>
      <c r="E68" s="64" t="str">
        <f t="shared" si="3"/>
        <v/>
      </c>
      <c r="F68" s="64" t="str">
        <f t="shared" si="4"/>
        <v/>
      </c>
      <c r="G68" s="64" t="str">
        <f t="shared" si="5"/>
        <v/>
      </c>
      <c r="H68" s="64" t="str">
        <f t="shared" si="6"/>
        <v/>
      </c>
      <c r="I68" s="64" t="str">
        <f t="shared" si="7"/>
        <v/>
      </c>
    </row>
    <row r="69" spans="1:9" x14ac:dyDescent="0.25">
      <c r="A69" s="10">
        <v>9</v>
      </c>
      <c r="B69" s="85"/>
      <c r="C69" s="85"/>
      <c r="D69" s="37"/>
      <c r="E69" s="64" t="str">
        <f t="shared" si="3"/>
        <v/>
      </c>
      <c r="F69" s="64" t="str">
        <f t="shared" si="4"/>
        <v/>
      </c>
      <c r="G69" s="64" t="str">
        <f t="shared" si="5"/>
        <v/>
      </c>
      <c r="H69" s="64" t="str">
        <f t="shared" si="6"/>
        <v/>
      </c>
      <c r="I69" s="64" t="str">
        <f t="shared" si="7"/>
        <v/>
      </c>
    </row>
    <row r="70" spans="1:9" x14ac:dyDescent="0.25">
      <c r="A70" s="10">
        <v>10</v>
      </c>
      <c r="B70" s="85"/>
      <c r="C70" s="85"/>
      <c r="D70" s="37"/>
      <c r="E70" s="64" t="str">
        <f t="shared" si="3"/>
        <v/>
      </c>
      <c r="F70" s="64" t="str">
        <f t="shared" si="4"/>
        <v/>
      </c>
      <c r="G70" s="64" t="str">
        <f t="shared" si="5"/>
        <v/>
      </c>
      <c r="H70" s="64" t="str">
        <f t="shared" si="6"/>
        <v/>
      </c>
      <c r="I70" s="64" t="str">
        <f t="shared" si="7"/>
        <v/>
      </c>
    </row>
    <row r="71" spans="1:9" x14ac:dyDescent="0.25">
      <c r="A71" s="10">
        <v>11</v>
      </c>
      <c r="B71" s="85"/>
      <c r="C71" s="85"/>
      <c r="D71" s="37"/>
      <c r="E71" s="64" t="str">
        <f t="shared" si="3"/>
        <v/>
      </c>
      <c r="F71" s="64" t="str">
        <f t="shared" si="4"/>
        <v/>
      </c>
      <c r="G71" s="64" t="str">
        <f t="shared" si="5"/>
        <v/>
      </c>
      <c r="H71" s="64" t="str">
        <f t="shared" si="6"/>
        <v/>
      </c>
      <c r="I71" s="64" t="str">
        <f t="shared" si="7"/>
        <v/>
      </c>
    </row>
    <row r="72" spans="1:9" x14ac:dyDescent="0.25">
      <c r="A72" s="10">
        <v>12</v>
      </c>
      <c r="B72" s="85"/>
      <c r="C72" s="85"/>
      <c r="D72" s="37"/>
      <c r="E72" s="64" t="str">
        <f t="shared" si="3"/>
        <v/>
      </c>
      <c r="F72" s="64" t="str">
        <f t="shared" si="4"/>
        <v/>
      </c>
      <c r="G72" s="64" t="str">
        <f t="shared" si="5"/>
        <v/>
      </c>
      <c r="H72" s="64" t="str">
        <f t="shared" si="6"/>
        <v/>
      </c>
      <c r="I72" s="64" t="str">
        <f t="shared" si="7"/>
        <v/>
      </c>
    </row>
    <row r="73" spans="1:9" x14ac:dyDescent="0.25">
      <c r="A73" s="10">
        <v>13</v>
      </c>
      <c r="B73" s="85"/>
      <c r="C73" s="85"/>
      <c r="D73" s="37"/>
      <c r="E73" s="64" t="str">
        <f t="shared" si="3"/>
        <v/>
      </c>
      <c r="F73" s="64" t="str">
        <f t="shared" si="4"/>
        <v/>
      </c>
      <c r="G73" s="64" t="str">
        <f t="shared" si="5"/>
        <v/>
      </c>
      <c r="H73" s="64" t="str">
        <f t="shared" si="6"/>
        <v/>
      </c>
      <c r="I73" s="64" t="str">
        <f t="shared" si="7"/>
        <v/>
      </c>
    </row>
    <row r="74" spans="1:9" x14ac:dyDescent="0.25">
      <c r="A74" s="10">
        <v>14</v>
      </c>
      <c r="B74" s="85"/>
      <c r="C74" s="85"/>
      <c r="D74" s="37"/>
      <c r="E74" s="64" t="str">
        <f t="shared" si="3"/>
        <v/>
      </c>
      <c r="F74" s="64" t="str">
        <f t="shared" si="4"/>
        <v/>
      </c>
      <c r="G74" s="64" t="str">
        <f t="shared" si="5"/>
        <v/>
      </c>
      <c r="H74" s="64" t="str">
        <f t="shared" si="6"/>
        <v/>
      </c>
      <c r="I74" s="64" t="str">
        <f t="shared" si="7"/>
        <v/>
      </c>
    </row>
    <row r="75" spans="1:9" x14ac:dyDescent="0.25">
      <c r="A75" s="10">
        <v>15</v>
      </c>
      <c r="B75" s="85"/>
      <c r="C75" s="85"/>
      <c r="D75" s="37"/>
      <c r="E75" s="64" t="str">
        <f t="shared" si="3"/>
        <v/>
      </c>
      <c r="F75" s="64" t="str">
        <f t="shared" si="4"/>
        <v/>
      </c>
      <c r="G75" s="64" t="str">
        <f t="shared" si="5"/>
        <v/>
      </c>
      <c r="H75" s="64" t="str">
        <f t="shared" si="6"/>
        <v/>
      </c>
      <c r="I75" s="64" t="str">
        <f t="shared" si="7"/>
        <v/>
      </c>
    </row>
    <row r="76" spans="1:9" x14ac:dyDescent="0.25">
      <c r="A76" s="10">
        <v>16</v>
      </c>
      <c r="B76" s="85"/>
      <c r="C76" s="85"/>
      <c r="D76" s="37"/>
      <c r="E76" s="64" t="str">
        <f t="shared" si="3"/>
        <v/>
      </c>
      <c r="F76" s="64" t="str">
        <f t="shared" si="4"/>
        <v/>
      </c>
      <c r="G76" s="64" t="str">
        <f t="shared" si="5"/>
        <v/>
      </c>
      <c r="H76" s="64" t="str">
        <f t="shared" si="6"/>
        <v/>
      </c>
      <c r="I76" s="64" t="str">
        <f t="shared" si="7"/>
        <v/>
      </c>
    </row>
    <row r="77" spans="1:9" x14ac:dyDescent="0.25">
      <c r="A77" s="10">
        <v>17</v>
      </c>
      <c r="B77" s="85"/>
      <c r="C77" s="85"/>
      <c r="D77" s="37"/>
      <c r="E77" s="64" t="str">
        <f t="shared" si="3"/>
        <v/>
      </c>
      <c r="F77" s="64" t="str">
        <f t="shared" si="4"/>
        <v/>
      </c>
      <c r="G77" s="64" t="str">
        <f t="shared" si="5"/>
        <v/>
      </c>
      <c r="H77" s="64" t="str">
        <f t="shared" si="6"/>
        <v/>
      </c>
      <c r="I77" s="64" t="str">
        <f t="shared" si="7"/>
        <v/>
      </c>
    </row>
    <row r="78" spans="1:9" x14ac:dyDescent="0.25">
      <c r="A78" s="10">
        <v>18</v>
      </c>
      <c r="B78" s="85"/>
      <c r="C78" s="85"/>
      <c r="D78" s="37"/>
      <c r="E78" s="64" t="str">
        <f t="shared" si="3"/>
        <v/>
      </c>
      <c r="F78" s="64" t="str">
        <f t="shared" si="4"/>
        <v/>
      </c>
      <c r="G78" s="64" t="str">
        <f t="shared" si="5"/>
        <v/>
      </c>
      <c r="H78" s="64" t="str">
        <f t="shared" si="6"/>
        <v/>
      </c>
      <c r="I78" s="64" t="str">
        <f t="shared" si="7"/>
        <v/>
      </c>
    </row>
    <row r="79" spans="1:9" x14ac:dyDescent="0.25">
      <c r="A79" s="10">
        <v>19</v>
      </c>
      <c r="B79" s="85"/>
      <c r="C79" s="85"/>
      <c r="D79" s="37"/>
      <c r="E79" s="64" t="str">
        <f t="shared" si="3"/>
        <v/>
      </c>
      <c r="F79" s="64" t="str">
        <f t="shared" si="4"/>
        <v/>
      </c>
      <c r="G79" s="64" t="str">
        <f t="shared" si="5"/>
        <v/>
      </c>
      <c r="H79" s="64" t="str">
        <f t="shared" si="6"/>
        <v/>
      </c>
      <c r="I79" s="64" t="str">
        <f t="shared" si="7"/>
        <v/>
      </c>
    </row>
    <row r="80" spans="1:9" x14ac:dyDescent="0.25">
      <c r="A80" s="10">
        <v>20</v>
      </c>
      <c r="B80" s="85"/>
      <c r="C80" s="85"/>
      <c r="D80" s="37"/>
      <c r="E80" s="64" t="str">
        <f t="shared" si="3"/>
        <v/>
      </c>
      <c r="F80" s="64" t="str">
        <f t="shared" si="4"/>
        <v/>
      </c>
      <c r="G80" s="64" t="str">
        <f t="shared" si="5"/>
        <v/>
      </c>
      <c r="H80" s="64" t="str">
        <f t="shared" si="6"/>
        <v/>
      </c>
      <c r="I80" s="64" t="str">
        <f t="shared" si="7"/>
        <v/>
      </c>
    </row>
    <row r="81" spans="1:11" ht="15" customHeight="1" x14ac:dyDescent="0.25">
      <c r="A81" s="15"/>
      <c r="B81" s="16"/>
      <c r="C81" s="16"/>
      <c r="E81" s="67">
        <f>SUM(E61:E80)</f>
        <v>0</v>
      </c>
      <c r="F81" s="67">
        <f>SUM(F61:F80)</f>
        <v>0</v>
      </c>
      <c r="G81" s="67">
        <f>SUM(G61:G80)</f>
        <v>0</v>
      </c>
      <c r="H81" s="67">
        <f>SUM(H61:H80)</f>
        <v>0</v>
      </c>
      <c r="I81" s="67">
        <f>SUM(I61:I80)</f>
        <v>0</v>
      </c>
    </row>
    <row r="82" spans="1:11" ht="15.75" thickBot="1" x14ac:dyDescent="0.3">
      <c r="A82" s="101"/>
      <c r="B82" s="102"/>
      <c r="C82" s="102"/>
      <c r="D82" s="102"/>
      <c r="E82" s="103">
        <f>E81+F81+G81+H81+I81</f>
        <v>0</v>
      </c>
      <c r="F82" s="103"/>
      <c r="G82" s="103"/>
      <c r="H82" s="103"/>
      <c r="I82" s="103"/>
    </row>
    <row r="83" spans="1:11" ht="23.25" customHeight="1" thickBot="1" x14ac:dyDescent="0.3">
      <c r="A83" s="82" t="s">
        <v>44</v>
      </c>
      <c r="B83" s="83"/>
      <c r="C83" s="83"/>
      <c r="D83" s="83"/>
      <c r="E83" s="84"/>
      <c r="F83" s="66">
        <f>IF(E82&gt;2,2,E82)</f>
        <v>0</v>
      </c>
      <c r="G83" s="43"/>
      <c r="H83" s="43"/>
    </row>
    <row r="84" spans="1:11" x14ac:dyDescent="0.25">
      <c r="A84" s="8"/>
      <c r="B84" s="22"/>
      <c r="C84" s="22"/>
      <c r="D84" s="22"/>
      <c r="E84" s="22"/>
      <c r="F84" s="22"/>
      <c r="G84" s="22"/>
    </row>
    <row r="85" spans="1:11" ht="35.25" customHeight="1" x14ac:dyDescent="0.25">
      <c r="A85" s="93" t="s">
        <v>35</v>
      </c>
      <c r="B85" s="94"/>
      <c r="C85" s="94"/>
      <c r="D85" s="94"/>
      <c r="E85" s="94"/>
      <c r="F85" s="95"/>
      <c r="G85" s="54"/>
      <c r="H85" s="55"/>
      <c r="I85" s="56"/>
      <c r="J85" s="56"/>
      <c r="K85" s="56"/>
    </row>
    <row r="86" spans="1:11" x14ac:dyDescent="0.25">
      <c r="A86" s="74" t="s">
        <v>27</v>
      </c>
      <c r="B86" s="75"/>
      <c r="C86" s="75"/>
      <c r="D86" s="76"/>
      <c r="E86" s="34" t="s">
        <v>8</v>
      </c>
      <c r="F86" s="35" t="s">
        <v>16</v>
      </c>
      <c r="G86" s="56"/>
      <c r="H86" s="53" t="s">
        <v>24</v>
      </c>
      <c r="I86" s="53" t="s">
        <v>25</v>
      </c>
      <c r="J86" s="53" t="s">
        <v>26</v>
      </c>
      <c r="K86" s="56"/>
    </row>
    <row r="87" spans="1:11" x14ac:dyDescent="0.25">
      <c r="A87" s="10">
        <v>1</v>
      </c>
      <c r="B87" s="85"/>
      <c r="C87" s="85"/>
      <c r="D87" s="85"/>
      <c r="E87" s="36"/>
      <c r="F87" s="64" t="str">
        <f>IF(E87&lt;&gt;"",INDEX(T_barem_titulacio,MATCH(E87,L_titulacio,0),3),"")</f>
        <v/>
      </c>
      <c r="G87" s="56"/>
      <c r="H87" s="53" t="s">
        <v>52</v>
      </c>
      <c r="I87" s="53" t="s">
        <v>53</v>
      </c>
      <c r="J87" s="57">
        <v>1</v>
      </c>
      <c r="K87" s="56"/>
    </row>
    <row r="88" spans="1:11" x14ac:dyDescent="0.25">
      <c r="A88" s="10">
        <v>2</v>
      </c>
      <c r="B88" s="85"/>
      <c r="C88" s="85"/>
      <c r="D88" s="85"/>
      <c r="E88" s="36"/>
      <c r="F88" s="64" t="str">
        <f>IF(E88&lt;&gt;"",INDEX(T_barem_titulacio,MATCH(E88,L_titulacio,0),3),"")</f>
        <v/>
      </c>
      <c r="G88" s="56"/>
      <c r="H88" s="53" t="s">
        <v>51</v>
      </c>
      <c r="I88" s="53" t="s">
        <v>53</v>
      </c>
      <c r="J88" s="57">
        <v>0.75</v>
      </c>
      <c r="K88" s="56"/>
    </row>
    <row r="89" spans="1:11" x14ac:dyDescent="0.25">
      <c r="A89" s="10">
        <v>3</v>
      </c>
      <c r="B89" s="85"/>
      <c r="C89" s="85"/>
      <c r="D89" s="85"/>
      <c r="E89" s="36"/>
      <c r="F89" s="64" t="str">
        <f>IF(E89&lt;&gt;"",INDEX(T_barem_titulacio,MATCH(E89,L_titulacio,0),3),"")</f>
        <v/>
      </c>
      <c r="G89" s="56"/>
      <c r="H89" s="53" t="s">
        <v>50</v>
      </c>
      <c r="I89" s="53" t="s">
        <v>53</v>
      </c>
      <c r="J89" s="57">
        <v>0.5</v>
      </c>
      <c r="K89" s="56"/>
    </row>
    <row r="90" spans="1:11" x14ac:dyDescent="0.25">
      <c r="A90" s="10">
        <v>4</v>
      </c>
      <c r="B90" s="85"/>
      <c r="C90" s="85"/>
      <c r="D90" s="85"/>
      <c r="E90" s="36"/>
      <c r="F90" s="64" t="str">
        <f>IF(E90&lt;&gt;"",INDEX(T_barem_titulacio,MATCH(E90,L_titulacio,0),3),"")</f>
        <v/>
      </c>
      <c r="G90" s="56"/>
      <c r="H90" s="53" t="s">
        <v>49</v>
      </c>
      <c r="I90" s="53" t="s">
        <v>53</v>
      </c>
      <c r="J90" s="57">
        <v>0.25</v>
      </c>
      <c r="K90" s="56"/>
    </row>
    <row r="91" spans="1:11" ht="15.75" thickBot="1" x14ac:dyDescent="0.3">
      <c r="A91" s="28"/>
      <c r="B91" s="29"/>
      <c r="C91" s="29"/>
      <c r="D91" s="29"/>
      <c r="E91" s="29"/>
      <c r="F91" s="65">
        <f>SUM(F87:F90)</f>
        <v>0</v>
      </c>
      <c r="G91" s="50"/>
      <c r="H91" s="56"/>
      <c r="I91" s="56"/>
      <c r="J91" s="56"/>
      <c r="K91" s="50"/>
    </row>
    <row r="92" spans="1:11" ht="23.25" customHeight="1" thickBot="1" x14ac:dyDescent="0.3">
      <c r="A92" s="82" t="s">
        <v>46</v>
      </c>
      <c r="B92" s="83"/>
      <c r="C92" s="83"/>
      <c r="D92" s="83"/>
      <c r="E92" s="84"/>
      <c r="F92" s="63">
        <f>IF(F91&gt;1.5,1.5,F91)</f>
        <v>0</v>
      </c>
      <c r="G92" s="50"/>
      <c r="H92" s="50"/>
      <c r="I92" s="50"/>
      <c r="J92" s="50"/>
      <c r="K92" s="50"/>
    </row>
    <row r="93" spans="1:11" x14ac:dyDescent="0.25">
      <c r="A93" s="11"/>
      <c r="B93" s="11"/>
      <c r="C93" s="11"/>
      <c r="D93" s="11"/>
      <c r="E93" s="12"/>
      <c r="F93" s="12"/>
      <c r="G93" s="50"/>
      <c r="H93" s="51"/>
      <c r="I93" s="50"/>
      <c r="J93" s="50"/>
      <c r="K93" s="50"/>
    </row>
    <row r="94" spans="1:11" ht="15.75" thickBot="1" x14ac:dyDescent="0.3">
      <c r="A94" s="25"/>
      <c r="B94" s="26"/>
      <c r="C94" s="26"/>
      <c r="D94" s="26"/>
      <c r="E94" s="24"/>
      <c r="F94" s="24"/>
      <c r="H94" s="50"/>
      <c r="I94" s="50"/>
      <c r="J94" s="50"/>
    </row>
    <row r="95" spans="1:11" ht="37.5" customHeight="1" thickBot="1" x14ac:dyDescent="0.3">
      <c r="A95" s="90" t="s">
        <v>23</v>
      </c>
      <c r="B95" s="91"/>
      <c r="C95" s="91"/>
      <c r="D95" s="91"/>
      <c r="E95" s="92"/>
      <c r="F95" s="62">
        <f>F57+F83+F92</f>
        <v>0</v>
      </c>
    </row>
  </sheetData>
  <sheetProtection algorithmName="SHA-512" hashValue="E6/F33vw+1CFpowxkJUNq39/ooi3rAyOHzKfc7YiB91daCx6bHlmVkxd9irbDqb0+o7T2VGRF/LaFBNNqqsoUg==" saltValue="5BKRwq7EotAhvVTnQQFvCw==" spinCount="100000" sheet="1" objects="1" scenarios="1"/>
  <protectedRanges>
    <protectedRange sqref="A4:F4" name="Rango1"/>
  </protectedRanges>
  <mergeCells count="50">
    <mergeCell ref="B60:C60"/>
    <mergeCell ref="B75:C75"/>
    <mergeCell ref="B76:C76"/>
    <mergeCell ref="B77:C77"/>
    <mergeCell ref="B79:C79"/>
    <mergeCell ref="B70:C70"/>
    <mergeCell ref="B71:C71"/>
    <mergeCell ref="B72:C72"/>
    <mergeCell ref="B73:C73"/>
    <mergeCell ref="B74:C74"/>
    <mergeCell ref="B78:C78"/>
    <mergeCell ref="B65:C65"/>
    <mergeCell ref="B68:C68"/>
    <mergeCell ref="B69:C69"/>
    <mergeCell ref="B89:D89"/>
    <mergeCell ref="A4:F4"/>
    <mergeCell ref="E6:F6"/>
    <mergeCell ref="A57:E57"/>
    <mergeCell ref="A8:F8"/>
    <mergeCell ref="A10:F10"/>
    <mergeCell ref="A11:C11"/>
    <mergeCell ref="D11:F11"/>
    <mergeCell ref="A26:C26"/>
    <mergeCell ref="D26:F26"/>
    <mergeCell ref="B80:C80"/>
    <mergeCell ref="A82:D82"/>
    <mergeCell ref="E82:I82"/>
    <mergeCell ref="A59:I59"/>
    <mergeCell ref="B90:D90"/>
    <mergeCell ref="A92:E92"/>
    <mergeCell ref="A95:E95"/>
    <mergeCell ref="A85:F85"/>
    <mergeCell ref="B87:D87"/>
    <mergeCell ref="B88:D88"/>
    <mergeCell ref="A1:F1"/>
    <mergeCell ref="D24:E24"/>
    <mergeCell ref="D39:E39"/>
    <mergeCell ref="A86:D86"/>
    <mergeCell ref="A6:C6"/>
    <mergeCell ref="A7:D7"/>
    <mergeCell ref="A83:E83"/>
    <mergeCell ref="B61:C61"/>
    <mergeCell ref="B62:C62"/>
    <mergeCell ref="B63:C63"/>
    <mergeCell ref="B64:C64"/>
    <mergeCell ref="A41:C41"/>
    <mergeCell ref="D41:F41"/>
    <mergeCell ref="D54:E54"/>
    <mergeCell ref="B66:C66"/>
    <mergeCell ref="B67:C67"/>
  </mergeCells>
  <dataValidations count="1">
    <dataValidation type="list" allowBlank="1" showInputMessage="1" showErrorMessage="1" sqref="E87:E90" xr:uid="{00000000-0002-0000-0000-000000000000}">
      <formula1>$H$87:$H$90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"/>
  <sheetViews>
    <sheetView workbookViewId="0">
      <selection activeCell="J27" sqref="J27"/>
    </sheetView>
  </sheetViews>
  <sheetFormatPr defaultColWidth="11.42578125" defaultRowHeight="15" x14ac:dyDescent="0.25"/>
  <cols>
    <col min="1" max="1" width="43.5703125" customWidth="1"/>
    <col min="2" max="2" width="20.42578125" customWidth="1"/>
    <col min="13" max="13" width="21.85546875" customWidth="1"/>
  </cols>
  <sheetData>
    <row r="1" spans="1:15" ht="15.75" customHeight="1" x14ac:dyDescent="0.25">
      <c r="A1" s="107" t="s">
        <v>33</v>
      </c>
      <c r="B1" s="107" t="s">
        <v>1</v>
      </c>
      <c r="C1" s="38" t="s">
        <v>28</v>
      </c>
      <c r="D1" s="38" t="s">
        <v>34</v>
      </c>
      <c r="E1" s="38" t="s">
        <v>29</v>
      </c>
      <c r="F1" s="109" t="s">
        <v>11</v>
      </c>
      <c r="G1" s="58" t="s">
        <v>54</v>
      </c>
      <c r="H1" s="39" t="s">
        <v>38</v>
      </c>
      <c r="I1" s="38" t="s">
        <v>30</v>
      </c>
      <c r="J1" s="38" t="s">
        <v>31</v>
      </c>
      <c r="K1" s="38" t="s">
        <v>32</v>
      </c>
      <c r="L1" s="109" t="s">
        <v>11</v>
      </c>
      <c r="M1" s="110" t="s">
        <v>36</v>
      </c>
      <c r="N1" s="105" t="s">
        <v>11</v>
      </c>
      <c r="O1" s="105" t="s">
        <v>39</v>
      </c>
    </row>
    <row r="2" spans="1:15" ht="26.25" customHeight="1" x14ac:dyDescent="0.25">
      <c r="A2" s="108"/>
      <c r="B2" s="108"/>
      <c r="C2" s="110" t="s">
        <v>19</v>
      </c>
      <c r="D2" s="110"/>
      <c r="E2" s="110"/>
      <c r="F2" s="109"/>
      <c r="G2" s="111" t="s">
        <v>22</v>
      </c>
      <c r="H2" s="112"/>
      <c r="I2" s="112"/>
      <c r="J2" s="112"/>
      <c r="K2" s="113"/>
      <c r="L2" s="109"/>
      <c r="M2" s="110"/>
      <c r="N2" s="106"/>
      <c r="O2" s="106"/>
    </row>
    <row r="3" spans="1:15" x14ac:dyDescent="0.25">
      <c r="A3" s="44">
        <f>'MÈRITS '!A7:B7</f>
        <v>0</v>
      </c>
      <c r="B3" s="45">
        <f>'MÈRITS '!E7</f>
        <v>0</v>
      </c>
      <c r="C3" s="46">
        <f>'MÈRITS '!F24</f>
        <v>0</v>
      </c>
      <c r="D3" s="46">
        <f>'MÈRITS '!F39</f>
        <v>0</v>
      </c>
      <c r="E3" s="46">
        <f>'MÈRITS '!F54</f>
        <v>0</v>
      </c>
      <c r="F3" s="47">
        <f>'MÈRITS '!F57</f>
        <v>0</v>
      </c>
      <c r="G3" s="48">
        <f>'MÈRITS '!E81</f>
        <v>0</v>
      </c>
      <c r="H3" s="48">
        <f>'MÈRITS '!F81</f>
        <v>0</v>
      </c>
      <c r="I3" s="48">
        <f>'MÈRITS '!G81</f>
        <v>0</v>
      </c>
      <c r="J3" s="48">
        <f>'MÈRITS '!H81</f>
        <v>0</v>
      </c>
      <c r="K3" s="48">
        <f>'MÈRITS '!I81</f>
        <v>0</v>
      </c>
      <c r="L3" s="47">
        <f>'MÈRITS '!F83</f>
        <v>0</v>
      </c>
      <c r="M3" s="47">
        <f>'MÈRITS '!F92</f>
        <v>0</v>
      </c>
      <c r="N3" s="47">
        <f>'MÈRITS '!F95</f>
        <v>0</v>
      </c>
      <c r="O3" s="47">
        <f>'MÈRITS '!F95</f>
        <v>0</v>
      </c>
    </row>
  </sheetData>
  <sheetProtection algorithmName="SHA-512" hashValue="9Y+c7lopboDPECnLWXxMfTMa2+tZD9xIkuf3nxFxbDnXnwipOW3Ej5leqw16t5uFdzWamQ1sdCilWKvDWEb8Rg==" saltValue="fE5q2cWuWi9Qaf0fZwc0tw==" spinCount="100000" sheet="1" objects="1" scenarios="1"/>
  <mergeCells count="9">
    <mergeCell ref="N1:N2"/>
    <mergeCell ref="O1:O2"/>
    <mergeCell ref="A1:A2"/>
    <mergeCell ref="B1:B2"/>
    <mergeCell ref="F1:F2"/>
    <mergeCell ref="L1:L2"/>
    <mergeCell ref="M1:M2"/>
    <mergeCell ref="C2:E2"/>
    <mergeCell ref="G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2</vt:i4>
      </vt:variant>
    </vt:vector>
  </HeadingPairs>
  <TitlesOfParts>
    <vt:vector size="4" baseType="lpstr">
      <vt:lpstr>MÈRITS </vt:lpstr>
      <vt:lpstr>GRAELLA</vt:lpstr>
      <vt:lpstr>L_titulacio</vt:lpstr>
      <vt:lpstr>T_barem_titulacio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Manel Hita</dc:creator>
  <cp:lastModifiedBy>Ester Meseguer Salinas</cp:lastModifiedBy>
  <dcterms:created xsi:type="dcterms:W3CDTF">2019-02-03T17:32:26Z</dcterms:created>
  <dcterms:modified xsi:type="dcterms:W3CDTF">2024-07-29T07:05:29Z</dcterms:modified>
</cp:coreProperties>
</file>