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Personal\COMPARTICIONS\RECLUTAMENT\PROCESSOS SELECTIUS\OPO\PAMO_OOP\PAMO 2024\24-C-PAMO_OOP23-12 Cap de Colla Mobilitat\"/>
    </mc:Choice>
  </mc:AlternateContent>
  <xr:revisionPtr revIDLastSave="0" documentId="13_ncr:1_{7FAB0C87-3280-457F-A6EF-1AA384A9A3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ÈRITS " sheetId="1" r:id="rId1"/>
    <sheet name="GRAELLA" sheetId="3" r:id="rId2"/>
  </sheets>
  <definedNames>
    <definedName name="L_titulacio">Tabla1[[#All],[Titulació]]</definedName>
    <definedName name="T_barem_titulacio">Tabla1[#All]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4" i="1" l="1"/>
  <c r="H64" i="1"/>
  <c r="G64" i="1"/>
  <c r="F64" i="1"/>
  <c r="E64" i="1"/>
  <c r="I63" i="1"/>
  <c r="H63" i="1"/>
  <c r="G63" i="1"/>
  <c r="F63" i="1"/>
  <c r="E63" i="1"/>
  <c r="I62" i="1"/>
  <c r="H62" i="1"/>
  <c r="G62" i="1"/>
  <c r="F62" i="1"/>
  <c r="E62" i="1"/>
  <c r="I61" i="1"/>
  <c r="H61" i="1"/>
  <c r="G61" i="1"/>
  <c r="F61" i="1"/>
  <c r="E61" i="1"/>
  <c r="I60" i="1"/>
  <c r="H60" i="1"/>
  <c r="G60" i="1"/>
  <c r="F60" i="1"/>
  <c r="E60" i="1"/>
  <c r="I59" i="1"/>
  <c r="H59" i="1"/>
  <c r="G59" i="1"/>
  <c r="F59" i="1"/>
  <c r="E59" i="1"/>
  <c r="I58" i="1"/>
  <c r="H58" i="1"/>
  <c r="G58" i="1"/>
  <c r="F58" i="1"/>
  <c r="E58" i="1"/>
  <c r="I57" i="1"/>
  <c r="H57" i="1"/>
  <c r="G57" i="1"/>
  <c r="F57" i="1"/>
  <c r="E57" i="1"/>
  <c r="I56" i="1"/>
  <c r="H56" i="1"/>
  <c r="G56" i="1"/>
  <c r="F56" i="1"/>
  <c r="E56" i="1"/>
  <c r="I55" i="1"/>
  <c r="H55" i="1"/>
  <c r="G55" i="1"/>
  <c r="F55" i="1"/>
  <c r="E55" i="1"/>
  <c r="I54" i="1"/>
  <c r="H54" i="1"/>
  <c r="G54" i="1"/>
  <c r="F54" i="1"/>
  <c r="E54" i="1"/>
  <c r="I53" i="1"/>
  <c r="H53" i="1"/>
  <c r="G53" i="1"/>
  <c r="F53" i="1"/>
  <c r="E53" i="1"/>
  <c r="I52" i="1"/>
  <c r="H52" i="1"/>
  <c r="G52" i="1"/>
  <c r="F52" i="1"/>
  <c r="E52" i="1"/>
  <c r="I51" i="1"/>
  <c r="H51" i="1"/>
  <c r="G51" i="1"/>
  <c r="F51" i="1"/>
  <c r="E51" i="1"/>
  <c r="I50" i="1"/>
  <c r="H50" i="1"/>
  <c r="G50" i="1"/>
  <c r="F50" i="1"/>
  <c r="E50" i="1"/>
  <c r="I49" i="1"/>
  <c r="H49" i="1"/>
  <c r="G49" i="1"/>
  <c r="F49" i="1"/>
  <c r="E49" i="1"/>
  <c r="I48" i="1"/>
  <c r="H48" i="1"/>
  <c r="G48" i="1"/>
  <c r="F48" i="1"/>
  <c r="E48" i="1"/>
  <c r="I47" i="1"/>
  <c r="H47" i="1"/>
  <c r="G47" i="1"/>
  <c r="F47" i="1"/>
  <c r="E47" i="1"/>
  <c r="I46" i="1"/>
  <c r="H46" i="1"/>
  <c r="G46" i="1"/>
  <c r="F46" i="1"/>
  <c r="E46" i="1"/>
  <c r="I45" i="1"/>
  <c r="H45" i="1"/>
  <c r="G45" i="1"/>
  <c r="F45" i="1"/>
  <c r="E45" i="1"/>
  <c r="I65" i="1" l="1"/>
  <c r="E65" i="1"/>
  <c r="H65" i="1"/>
  <c r="F65" i="1"/>
  <c r="G65" i="1"/>
  <c r="E66" i="1" l="1"/>
  <c r="F67" i="1" s="1"/>
  <c r="F29" i="1" l="1"/>
  <c r="F30" i="1"/>
  <c r="F31" i="1"/>
  <c r="F32" i="1"/>
  <c r="F33" i="1"/>
  <c r="F34" i="1"/>
  <c r="F35" i="1"/>
  <c r="F36" i="1"/>
  <c r="F37" i="1"/>
  <c r="F38" i="1"/>
  <c r="F28" i="1"/>
  <c r="F14" i="1"/>
  <c r="F15" i="1"/>
  <c r="F16" i="1"/>
  <c r="F17" i="1"/>
  <c r="F18" i="1"/>
  <c r="F19" i="1"/>
  <c r="F20" i="1"/>
  <c r="F21" i="1"/>
  <c r="F22" i="1"/>
  <c r="F23" i="1"/>
  <c r="F13" i="1"/>
  <c r="F72" i="1"/>
  <c r="F73" i="1"/>
  <c r="F74" i="1"/>
  <c r="F71" i="1"/>
  <c r="B3" i="3"/>
  <c r="A3" i="3"/>
  <c r="F75" i="1" l="1"/>
  <c r="F76" i="1" s="1"/>
  <c r="H3" i="3"/>
  <c r="G3" i="3"/>
  <c r="I3" i="3"/>
  <c r="J3" i="3"/>
  <c r="E3" i="3"/>
  <c r="L3" i="3" l="1"/>
  <c r="F39" i="1"/>
  <c r="D3" i="3" s="1"/>
  <c r="K3" i="3" l="1"/>
  <c r="F24" i="1"/>
  <c r="F40" i="1" s="1"/>
  <c r="F41" i="1" s="1"/>
  <c r="C3" i="3" l="1"/>
  <c r="F3" i="3" l="1"/>
  <c r="M3" i="3" s="1"/>
  <c r="F79" i="1"/>
  <c r="N3" i="3" s="1"/>
</calcChain>
</file>

<file path=xl/sharedStrings.xml><?xml version="1.0" encoding="utf-8"?>
<sst xmlns="http://schemas.openxmlformats.org/spreadsheetml/2006/main" count="66" uniqueCount="51">
  <si>
    <t>PROCES SELECTIU</t>
  </si>
  <si>
    <t>DNI</t>
  </si>
  <si>
    <t>* Tots els camps són obligatoris, les àrees ombrejades no s'han d'emplenar són cel·les de valoració orientativa.</t>
  </si>
  <si>
    <t>NÚM. ORDRE</t>
  </si>
  <si>
    <t xml:space="preserve">LLOC DE TREBALL </t>
  </si>
  <si>
    <t>ORGANITZACIÓ</t>
  </si>
  <si>
    <t>DATA D'INICI</t>
  </si>
  <si>
    <t>DATA FI</t>
  </si>
  <si>
    <t>Barem</t>
  </si>
  <si>
    <t>NOM DE L'ACCIÓ FORMATIVA</t>
  </si>
  <si>
    <t>NÚM. D'HORES</t>
  </si>
  <si>
    <t>TOTAL</t>
  </si>
  <si>
    <t>Punts</t>
  </si>
  <si>
    <t>ENTRE 41 I 100 HORES</t>
  </si>
  <si>
    <t>ENTRE 101 I 200 HORES</t>
  </si>
  <si>
    <t>= O MÉS DE 201 HORES</t>
  </si>
  <si>
    <t>Puntuació</t>
  </si>
  <si>
    <t>ENTRE 12 I 40 HORES</t>
  </si>
  <si>
    <t xml:space="preserve">Formulari de valoració prèvia de mèrits </t>
  </si>
  <si>
    <t>A)  Experiència professional en funcions equiparables a les del lloc a proveïr</t>
  </si>
  <si>
    <t xml:space="preserve">SECTOR PÚBLIC - Altres administracions públiques </t>
  </si>
  <si>
    <t>SECTOR PÚBLIC - Ajuntament d'Olesa de Montserrat</t>
  </si>
  <si>
    <t xml:space="preserve">B) Per cursos i activitats formatives amb aprofitament i adients a la plaça a proveïr </t>
  </si>
  <si>
    <t>TOTAL MÈRITS</t>
  </si>
  <si>
    <t>Titulació</t>
  </si>
  <si>
    <t>grup / subgrup</t>
  </si>
  <si>
    <t>punts</t>
  </si>
  <si>
    <t>A1</t>
  </si>
  <si>
    <r>
      <rPr>
        <b/>
        <sz val="9"/>
        <color theme="1"/>
        <rFont val="Verdana"/>
        <family val="2"/>
      </rPr>
      <t>Nom de la titulació</t>
    </r>
    <r>
      <rPr>
        <sz val="9"/>
        <color theme="1"/>
        <rFont val="Verdana"/>
        <family val="2"/>
      </rPr>
      <t xml:space="preserve"> (excepte la que dona accés a participar en el procés)</t>
    </r>
  </si>
  <si>
    <t>OLESA</t>
  </si>
  <si>
    <t>PRIV</t>
  </si>
  <si>
    <t>41~100h</t>
  </si>
  <si>
    <t>101~200h</t>
  </si>
  <si>
    <t>&gt;200h</t>
  </si>
  <si>
    <t>Cognoms, nom</t>
  </si>
  <si>
    <t>ALTRES AP</t>
  </si>
  <si>
    <r>
      <t xml:space="preserve">C) Per titulacions acadèmiques equivalents o superiors, rellevant o estigui relacionada amb les tasques pròpies del lloc </t>
    </r>
    <r>
      <rPr>
        <i/>
        <sz val="10"/>
        <color theme="1"/>
        <rFont val="Verdana"/>
        <family val="2"/>
      </rPr>
      <t/>
    </r>
  </si>
  <si>
    <t>C) Per titulacions acadèmiques equivalents o superiors</t>
  </si>
  <si>
    <t>COGNOMS, NOM</t>
  </si>
  <si>
    <t>12-40h</t>
  </si>
  <si>
    <t>Comprovació</t>
  </si>
  <si>
    <t>A)  Experiència professional en funcions anàlogues a les del lloc a proveïr</t>
  </si>
  <si>
    <t>TOTAL EXPERIÈNCIA PROFESSIONAL (MÀXIM 7 PUNTS)</t>
  </si>
  <si>
    <t>0,40 x mes treballat o fracció</t>
  </si>
  <si>
    <t>0,30 x mes treballat o fracció</t>
  </si>
  <si>
    <t>TOTAL ACCIONS FORMATIVES (MÀXIM 2 PUNTS)</t>
  </si>
  <si>
    <t>FINS A 12 HORES</t>
  </si>
  <si>
    <t>Grau, llicenciatura o diplomatura</t>
  </si>
  <si>
    <t>CFGS família Edificació i obra civil</t>
  </si>
  <si>
    <t>CFGM família Edificació i obra civil</t>
  </si>
  <si>
    <t>TOTAL TITULACIONS ACADÈMIQUES (MÀXIM 1,5 PUNTS)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</si>
</sst>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Calibri"/>
      <family val="2"/>
      <scheme val="minor"/>
    </font>
    <font>
      <i/>
      <sz val="9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i/>
      <sz val="8"/>
      <color theme="1"/>
      <name val="Verdana"/>
      <family val="2"/>
    </font>
    <font>
      <i/>
      <sz val="11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8"/>
      <color theme="1"/>
      <name val="Verdana"/>
      <family val="2"/>
    </font>
    <font>
      <i/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4"/>
      <color theme="1"/>
      <name val="Yu Gothic Medium"/>
      <family val="2"/>
    </font>
    <font>
      <sz val="11"/>
      <color rgb="FFFF0000"/>
      <name val="Calibri"/>
      <family val="2"/>
      <scheme val="minor"/>
    </font>
    <font>
      <b/>
      <i/>
      <sz val="10"/>
      <color theme="1" tint="0.34998626667073579"/>
      <name val="Verdana"/>
      <family val="2"/>
    </font>
    <font>
      <sz val="11"/>
      <color theme="1" tint="0.3499862666707357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14" fontId="7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2" fontId="4" fillId="3" borderId="0" xfId="0" applyNumberFormat="1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7" borderId="1" xfId="0" quotePrefix="1" applyFont="1" applyFill="1" applyBorder="1" applyAlignment="1">
      <alignment horizontal="center" vertical="center" wrapText="1"/>
    </xf>
    <xf numFmtId="0" fontId="12" fillId="7" borderId="1" xfId="0" quotePrefix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2" fontId="9" fillId="6" borderId="9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7" fillId="10" borderId="1" xfId="0" applyFont="1" applyFill="1" applyBorder="1" applyAlignment="1">
      <alignment horizontal="center" vertical="center" wrapText="1"/>
    </xf>
    <xf numFmtId="49" fontId="17" fillId="10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2" fontId="7" fillId="0" borderId="3" xfId="0" applyNumberFormat="1" applyFont="1" applyBorder="1" applyAlignment="1" applyProtection="1">
      <alignment vertical="center" wrapText="1"/>
      <protection locked="0"/>
    </xf>
    <xf numFmtId="2" fontId="7" fillId="0" borderId="5" xfId="0" applyNumberFormat="1" applyFont="1" applyBorder="1" applyAlignment="1" applyProtection="1">
      <alignment vertical="center" wrapText="1"/>
      <protection locked="0"/>
    </xf>
    <xf numFmtId="0" fontId="9" fillId="6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5" borderId="1" xfId="0" applyFont="1" applyFill="1" applyBorder="1" applyAlignment="1">
      <alignment horizontal="left" vertical="center"/>
    </xf>
    <xf numFmtId="2" fontId="19" fillId="5" borderId="1" xfId="0" applyNumberFormat="1" applyFont="1" applyFill="1" applyBorder="1" applyAlignment="1">
      <alignment horizontal="center" vertical="center"/>
    </xf>
    <xf numFmtId="3" fontId="19" fillId="5" borderId="1" xfId="0" applyNumberFormat="1" applyFont="1" applyFill="1" applyBorder="1" applyAlignment="1">
      <alignment horizontal="center" vertical="center"/>
    </xf>
    <xf numFmtId="4" fontId="20" fillId="5" borderId="1" xfId="0" applyNumberFormat="1" applyFont="1" applyFill="1" applyBorder="1" applyAlignment="1">
      <alignment horizontal="center" vertical="center"/>
    </xf>
    <xf numFmtId="4" fontId="19" fillId="5" borderId="1" xfId="0" applyNumberFormat="1" applyFont="1" applyFill="1" applyBorder="1" applyAlignment="1">
      <alignment horizontal="center" vertical="center"/>
    </xf>
    <xf numFmtId="2" fontId="16" fillId="9" borderId="9" xfId="0" applyNumberFormat="1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14" fontId="7" fillId="0" borderId="1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2" fontId="4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13" fillId="6" borderId="4" xfId="0" applyFont="1" applyFill="1" applyBorder="1" applyAlignment="1">
      <alignment horizontal="left" vertical="center" wrapText="1"/>
    </xf>
    <xf numFmtId="0" fontId="13" fillId="6" borderId="5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0" fontId="16" fillId="9" borderId="1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 shrinkToFit="1"/>
    </xf>
    <xf numFmtId="0" fontId="4" fillId="7" borderId="4" xfId="0" applyFont="1" applyFill="1" applyBorder="1" applyAlignment="1">
      <alignment horizontal="left" vertical="center" wrapText="1" shrinkToFit="1"/>
    </xf>
    <xf numFmtId="0" fontId="1" fillId="7" borderId="4" xfId="0" applyFont="1" applyFill="1" applyBorder="1" applyAlignment="1">
      <alignment horizontal="center" vertical="center" wrapText="1" shrinkToFit="1"/>
    </xf>
    <xf numFmtId="0" fontId="1" fillId="7" borderId="5" xfId="0" applyFont="1" applyFill="1" applyBorder="1" applyAlignment="1">
      <alignment horizontal="center" vertical="center" wrapText="1" shrinkToFit="1"/>
    </xf>
    <xf numFmtId="0" fontId="21" fillId="10" borderId="8" xfId="0" applyFont="1" applyFill="1" applyBorder="1" applyAlignment="1">
      <alignment horizontal="center" vertical="center" wrapText="1"/>
    </xf>
    <xf numFmtId="0" fontId="21" fillId="10" borderId="13" xfId="0" applyFont="1" applyFill="1" applyBorder="1" applyAlignment="1">
      <alignment horizontal="center" vertical="center" wrapText="1"/>
    </xf>
    <xf numFmtId="0" fontId="18" fillId="10" borderId="8" xfId="0" applyFont="1" applyFill="1" applyBorder="1" applyAlignment="1">
      <alignment horizontal="center" vertical="center" wrapText="1"/>
    </xf>
    <xf numFmtId="0" fontId="18" fillId="10" borderId="13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4" xfId="0" applyFont="1" applyFill="1" applyBorder="1" applyAlignment="1">
      <alignment horizontal="center" vertical="center" wrapText="1"/>
    </xf>
    <xf numFmtId="0" fontId="18" fillId="10" borderId="5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2" fontId="9" fillId="6" borderId="9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</cellXfs>
  <cellStyles count="1">
    <cellStyle name="Normal" xfId="0" builtinId="0"/>
  </cellStyles>
  <dxfs count="5"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2" formatCode="0.00"/>
      <alignment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vertical="center" textRotation="0" indent="0" justifyLastLine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H70:J73" totalsRowShown="0" headerRowDxfId="1" dataDxfId="0">
  <tableColumns count="3">
    <tableColumn id="1" xr3:uid="{00000000-0010-0000-0000-000001000000}" name="Titulació" dataDxfId="4"/>
    <tableColumn id="2" xr3:uid="{00000000-0010-0000-0000-000002000000}" name="grup / subgrup" dataDxfId="3"/>
    <tableColumn id="3" xr3:uid="{00000000-0010-0000-0000-000003000000}" name="punts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4" tint="-0.249977111117893"/>
  </sheetPr>
  <dimension ref="A1:OT79"/>
  <sheetViews>
    <sheetView tabSelected="1" topLeftCell="A60" zoomScaleNormal="100" workbookViewId="0">
      <selection activeCell="D45" sqref="D45:D64"/>
    </sheetView>
  </sheetViews>
  <sheetFormatPr baseColWidth="10" defaultColWidth="11.42578125" defaultRowHeight="15" x14ac:dyDescent="0.25"/>
  <cols>
    <col min="1" max="1" width="10.28515625" style="9" customWidth="1"/>
    <col min="2" max="3" width="44.28515625" style="9" customWidth="1"/>
    <col min="4" max="5" width="14.5703125" style="1" customWidth="1"/>
    <col min="6" max="6" width="14.5703125" style="9" customWidth="1"/>
    <col min="7" max="9" width="13.5703125" style="9" customWidth="1"/>
    <col min="10" max="16384" width="11.42578125" style="9"/>
  </cols>
  <sheetData>
    <row r="1" spans="1:409" ht="24" x14ac:dyDescent="0.25">
      <c r="A1" s="63" t="s">
        <v>18</v>
      </c>
      <c r="B1" s="63"/>
      <c r="C1" s="63"/>
      <c r="D1" s="63"/>
      <c r="E1" s="63"/>
      <c r="F1" s="63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</row>
    <row r="3" spans="1:409" ht="15" customHeight="1" x14ac:dyDescent="0.25">
      <c r="A3" s="19" t="s">
        <v>0</v>
      </c>
      <c r="B3" s="20"/>
      <c r="C3" s="20"/>
      <c r="D3" s="20"/>
      <c r="E3" s="20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  <c r="JL3" s="22"/>
      <c r="JM3" s="22"/>
      <c r="JN3" s="22"/>
      <c r="JO3" s="22"/>
      <c r="JP3" s="22"/>
      <c r="JQ3" s="22"/>
      <c r="JR3" s="22"/>
      <c r="JS3" s="22"/>
      <c r="JT3" s="22"/>
      <c r="JU3" s="22"/>
      <c r="JV3" s="22"/>
      <c r="JW3" s="22"/>
      <c r="JX3" s="22"/>
      <c r="JY3" s="22"/>
      <c r="JZ3" s="22"/>
      <c r="KA3" s="22"/>
      <c r="KB3" s="22"/>
      <c r="KC3" s="22"/>
      <c r="KD3" s="22"/>
      <c r="KE3" s="22"/>
      <c r="KF3" s="22"/>
      <c r="KG3" s="22"/>
      <c r="KH3" s="22"/>
      <c r="KI3" s="22"/>
      <c r="KJ3" s="22"/>
      <c r="KK3" s="22"/>
      <c r="KL3" s="22"/>
      <c r="KM3" s="22"/>
      <c r="KN3" s="22"/>
      <c r="KO3" s="22"/>
      <c r="KP3" s="22"/>
      <c r="KQ3" s="22"/>
      <c r="KR3" s="22"/>
      <c r="KS3" s="22"/>
      <c r="KT3" s="22"/>
      <c r="KU3" s="22"/>
      <c r="KV3" s="22"/>
      <c r="KW3" s="22"/>
      <c r="KX3" s="22"/>
      <c r="KY3" s="22"/>
      <c r="KZ3" s="22"/>
      <c r="LA3" s="22"/>
      <c r="LB3" s="22"/>
      <c r="LC3" s="22"/>
      <c r="LD3" s="22"/>
      <c r="LE3" s="22"/>
      <c r="LF3" s="22"/>
      <c r="LG3" s="22"/>
      <c r="LH3" s="22"/>
      <c r="LI3" s="22"/>
      <c r="LJ3" s="22"/>
      <c r="LK3" s="22"/>
      <c r="LL3" s="22"/>
      <c r="LM3" s="22"/>
      <c r="LN3" s="22"/>
      <c r="LO3" s="22"/>
      <c r="LP3" s="22"/>
      <c r="LQ3" s="22"/>
      <c r="LR3" s="22"/>
      <c r="LS3" s="22"/>
      <c r="LT3" s="22"/>
      <c r="LU3" s="22"/>
      <c r="LV3" s="22"/>
      <c r="LW3" s="22"/>
      <c r="LX3" s="22"/>
      <c r="LY3" s="22"/>
      <c r="LZ3" s="22"/>
      <c r="MA3" s="22"/>
      <c r="MB3" s="22"/>
      <c r="MC3" s="22"/>
      <c r="MD3" s="22"/>
      <c r="ME3" s="22"/>
      <c r="MF3" s="22"/>
      <c r="MG3" s="22"/>
      <c r="MH3" s="22"/>
      <c r="MI3" s="22"/>
      <c r="MJ3" s="22"/>
      <c r="MK3" s="22"/>
      <c r="ML3" s="22"/>
      <c r="MM3" s="22"/>
      <c r="MN3" s="22"/>
      <c r="MO3" s="22"/>
      <c r="MP3" s="22"/>
      <c r="MQ3" s="22"/>
      <c r="MR3" s="22"/>
      <c r="MS3" s="22"/>
      <c r="MT3" s="22"/>
      <c r="MU3" s="22"/>
      <c r="MV3" s="22"/>
      <c r="MW3" s="22"/>
      <c r="MX3" s="22"/>
      <c r="MY3" s="22"/>
      <c r="MZ3" s="22"/>
      <c r="NA3" s="22"/>
      <c r="NB3" s="22"/>
      <c r="NC3" s="22"/>
      <c r="ND3" s="22"/>
      <c r="NE3" s="22"/>
      <c r="NF3" s="22"/>
      <c r="NG3" s="22"/>
      <c r="NH3" s="22"/>
      <c r="NI3" s="22"/>
      <c r="NJ3" s="22"/>
      <c r="NK3" s="22"/>
      <c r="NL3" s="22"/>
      <c r="NM3" s="22"/>
      <c r="NN3" s="22"/>
      <c r="NO3" s="22"/>
      <c r="NP3" s="22"/>
      <c r="NQ3" s="22"/>
      <c r="NR3" s="22"/>
      <c r="NS3" s="22"/>
      <c r="NT3" s="22"/>
      <c r="NU3" s="22"/>
      <c r="NV3" s="22"/>
      <c r="NW3" s="22"/>
      <c r="NX3" s="22"/>
      <c r="NY3" s="22"/>
      <c r="NZ3" s="22"/>
      <c r="OA3" s="22"/>
      <c r="OB3" s="22"/>
      <c r="OC3" s="22"/>
      <c r="OD3" s="22"/>
      <c r="OE3" s="22"/>
      <c r="OF3" s="22"/>
      <c r="OG3" s="22"/>
      <c r="OH3" s="22"/>
      <c r="OI3" s="22"/>
      <c r="OJ3" s="22"/>
      <c r="OK3" s="22"/>
      <c r="OL3" s="22"/>
      <c r="OM3" s="22"/>
      <c r="ON3" s="22"/>
      <c r="OO3" s="22"/>
      <c r="OP3" s="22"/>
      <c r="OQ3" s="22"/>
      <c r="OR3" s="22"/>
      <c r="OS3" s="22"/>
    </row>
    <row r="4" spans="1:409" ht="20.100000000000001" customHeight="1" x14ac:dyDescent="0.25">
      <c r="A4" s="87"/>
      <c r="B4" s="88"/>
      <c r="C4" s="88"/>
      <c r="D4" s="88"/>
      <c r="E4" s="88"/>
      <c r="F4" s="89"/>
    </row>
    <row r="6" spans="1:409" s="30" customFormat="1" ht="15" customHeight="1" x14ac:dyDescent="0.25">
      <c r="A6" s="69" t="s">
        <v>38</v>
      </c>
      <c r="B6" s="70"/>
      <c r="C6" s="70"/>
      <c r="D6" s="45"/>
      <c r="E6" s="70" t="s">
        <v>1</v>
      </c>
      <c r="F6" s="90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  <c r="LA6" s="22"/>
      <c r="LB6" s="22"/>
      <c r="LC6" s="22"/>
      <c r="LD6" s="22"/>
      <c r="LE6" s="22"/>
      <c r="LF6" s="22"/>
      <c r="LG6" s="22"/>
      <c r="LH6" s="22"/>
      <c r="LI6" s="22"/>
      <c r="LJ6" s="22"/>
      <c r="LK6" s="22"/>
      <c r="LL6" s="22"/>
      <c r="LM6" s="22"/>
      <c r="LN6" s="22"/>
      <c r="LO6" s="22"/>
      <c r="LP6" s="22"/>
      <c r="LQ6" s="22"/>
      <c r="LR6" s="22"/>
      <c r="LS6" s="22"/>
      <c r="LT6" s="22"/>
      <c r="LU6" s="22"/>
      <c r="LV6" s="22"/>
      <c r="LW6" s="22"/>
      <c r="LX6" s="22"/>
      <c r="LY6" s="22"/>
      <c r="LZ6" s="22"/>
      <c r="MA6" s="22"/>
      <c r="MB6" s="22"/>
      <c r="MC6" s="22"/>
      <c r="MD6" s="22"/>
      <c r="ME6" s="22"/>
      <c r="MF6" s="22"/>
      <c r="MG6" s="22"/>
      <c r="MH6" s="22"/>
      <c r="MI6" s="22"/>
      <c r="MJ6" s="22"/>
      <c r="MK6" s="22"/>
      <c r="ML6" s="22"/>
      <c r="MM6" s="22"/>
      <c r="MN6" s="22"/>
      <c r="MO6" s="22"/>
      <c r="MP6" s="22"/>
      <c r="MQ6" s="22"/>
      <c r="MR6" s="22"/>
      <c r="MS6" s="22"/>
      <c r="MT6" s="22"/>
      <c r="MU6" s="22"/>
      <c r="MV6" s="22"/>
      <c r="MW6" s="22"/>
      <c r="MX6" s="22"/>
      <c r="MY6" s="22"/>
      <c r="MZ6" s="22"/>
      <c r="NA6" s="22"/>
      <c r="NB6" s="22"/>
      <c r="NC6" s="22"/>
      <c r="ND6" s="22"/>
      <c r="NE6" s="22"/>
      <c r="NF6" s="22"/>
      <c r="NG6" s="22"/>
      <c r="NH6" s="22"/>
      <c r="NI6" s="22"/>
      <c r="NJ6" s="22"/>
      <c r="NK6" s="22"/>
      <c r="NL6" s="22"/>
      <c r="NM6" s="22"/>
      <c r="NN6" s="22"/>
      <c r="NO6" s="22"/>
      <c r="NP6" s="22"/>
      <c r="NQ6" s="22"/>
      <c r="NR6" s="22"/>
      <c r="NS6" s="22"/>
      <c r="NT6" s="22"/>
      <c r="NU6" s="22"/>
      <c r="NV6" s="22"/>
      <c r="NW6" s="22"/>
      <c r="NX6" s="22"/>
      <c r="NY6" s="22"/>
      <c r="NZ6" s="22"/>
      <c r="OA6" s="22"/>
      <c r="OB6" s="22"/>
      <c r="OC6" s="22"/>
      <c r="OD6" s="22"/>
      <c r="OE6" s="22"/>
      <c r="OF6" s="22"/>
      <c r="OG6" s="22"/>
      <c r="OH6" s="22"/>
      <c r="OI6" s="22"/>
      <c r="OJ6" s="22"/>
      <c r="OK6" s="22"/>
      <c r="OL6" s="22"/>
      <c r="OM6" s="22"/>
      <c r="ON6" s="22"/>
      <c r="OO6" s="22"/>
      <c r="OP6" s="22"/>
      <c r="OQ6" s="22"/>
      <c r="OR6" s="22"/>
      <c r="OS6" s="22"/>
    </row>
    <row r="7" spans="1:409" ht="20.100000000000001" customHeight="1" x14ac:dyDescent="0.25">
      <c r="A7" s="71"/>
      <c r="B7" s="72"/>
      <c r="C7" s="72"/>
      <c r="D7" s="73"/>
      <c r="E7" s="46"/>
      <c r="F7" s="47"/>
    </row>
    <row r="8" spans="1:409" ht="15" customHeight="1" x14ac:dyDescent="0.25">
      <c r="A8" s="91" t="s">
        <v>2</v>
      </c>
      <c r="B8" s="91"/>
      <c r="C8" s="91"/>
      <c r="D8" s="91"/>
      <c r="E8" s="91"/>
      <c r="F8" s="91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</row>
    <row r="9" spans="1:409" ht="24.95" customHeight="1" x14ac:dyDescent="0.25">
      <c r="A9" s="24"/>
      <c r="B9" s="6"/>
      <c r="C9" s="6"/>
      <c r="D9" s="6"/>
      <c r="E9" s="7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</row>
    <row r="10" spans="1:409" ht="30.75" customHeight="1" x14ac:dyDescent="0.25">
      <c r="A10" s="77" t="s">
        <v>41</v>
      </c>
      <c r="B10" s="78"/>
      <c r="C10" s="78"/>
      <c r="D10" s="78"/>
      <c r="E10" s="78"/>
      <c r="F10" s="79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</row>
    <row r="11" spans="1:409" ht="15" customHeight="1" x14ac:dyDescent="0.25">
      <c r="A11" s="92" t="s">
        <v>21</v>
      </c>
      <c r="B11" s="93"/>
      <c r="C11" s="93"/>
      <c r="D11" s="94" t="s">
        <v>43</v>
      </c>
      <c r="E11" s="94"/>
      <c r="F11" s="95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</row>
    <row r="12" spans="1:409" ht="22.5" x14ac:dyDescent="0.25">
      <c r="A12" s="35" t="s">
        <v>3</v>
      </c>
      <c r="B12" s="35" t="s">
        <v>4</v>
      </c>
      <c r="C12" s="35" t="s">
        <v>5</v>
      </c>
      <c r="D12" s="35" t="s">
        <v>6</v>
      </c>
      <c r="E12" s="35" t="s">
        <v>7</v>
      </c>
      <c r="F12" s="35" t="s">
        <v>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</row>
    <row r="13" spans="1:409" x14ac:dyDescent="0.25">
      <c r="A13" s="11">
        <v>1</v>
      </c>
      <c r="B13" s="56"/>
      <c r="C13" s="56"/>
      <c r="D13" s="4"/>
      <c r="E13" s="5"/>
      <c r="F13" s="25">
        <f>ROUND((E13-D13)/182,2)*0.4</f>
        <v>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</row>
    <row r="14" spans="1:409" x14ac:dyDescent="0.25">
      <c r="A14" s="11">
        <v>2</v>
      </c>
      <c r="B14" s="56"/>
      <c r="C14" s="56"/>
      <c r="D14" s="4"/>
      <c r="E14" s="5"/>
      <c r="F14" s="25">
        <f t="shared" ref="F14:F23" si="0">ROUND((E14-D14)/182,2)*0.4</f>
        <v>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</row>
    <row r="15" spans="1:409" x14ac:dyDescent="0.25">
      <c r="A15" s="11">
        <v>2</v>
      </c>
      <c r="B15" s="56"/>
      <c r="C15" s="56"/>
      <c r="D15" s="4"/>
      <c r="E15" s="5"/>
      <c r="F15" s="25">
        <f t="shared" si="0"/>
        <v>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</row>
    <row r="16" spans="1:409" x14ac:dyDescent="0.25">
      <c r="A16" s="11">
        <v>3</v>
      </c>
      <c r="B16" s="56"/>
      <c r="C16" s="56"/>
      <c r="D16" s="4"/>
      <c r="E16" s="5"/>
      <c r="F16" s="25">
        <f t="shared" si="0"/>
        <v>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</row>
    <row r="17" spans="1:409" x14ac:dyDescent="0.25">
      <c r="A17" s="11">
        <v>4</v>
      </c>
      <c r="B17" s="56"/>
      <c r="C17" s="56"/>
      <c r="D17" s="4"/>
      <c r="E17" s="5"/>
      <c r="F17" s="25">
        <f t="shared" si="0"/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</row>
    <row r="18" spans="1:409" x14ac:dyDescent="0.25">
      <c r="A18" s="11">
        <v>5</v>
      </c>
      <c r="B18" s="56"/>
      <c r="C18" s="56"/>
      <c r="D18" s="4"/>
      <c r="E18" s="5"/>
      <c r="F18" s="25">
        <f t="shared" si="0"/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</row>
    <row r="19" spans="1:409" x14ac:dyDescent="0.25">
      <c r="A19" s="11">
        <v>6</v>
      </c>
      <c r="B19" s="56"/>
      <c r="C19" s="56"/>
      <c r="D19" s="4"/>
      <c r="E19" s="5"/>
      <c r="F19" s="25">
        <f t="shared" si="0"/>
        <v>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</row>
    <row r="20" spans="1:409" x14ac:dyDescent="0.25">
      <c r="A20" s="11">
        <v>7</v>
      </c>
      <c r="B20" s="56"/>
      <c r="C20" s="56"/>
      <c r="D20" s="4"/>
      <c r="E20" s="5"/>
      <c r="F20" s="25">
        <f t="shared" si="0"/>
        <v>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</row>
    <row r="21" spans="1:409" x14ac:dyDescent="0.25">
      <c r="A21" s="11">
        <v>8</v>
      </c>
      <c r="B21" s="56"/>
      <c r="C21" s="56"/>
      <c r="D21" s="4"/>
      <c r="E21" s="5"/>
      <c r="F21" s="25">
        <f t="shared" si="0"/>
        <v>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</row>
    <row r="22" spans="1:409" x14ac:dyDescent="0.25">
      <c r="A22" s="11">
        <v>9</v>
      </c>
      <c r="B22" s="56"/>
      <c r="C22" s="56"/>
      <c r="D22" s="4"/>
      <c r="E22" s="5"/>
      <c r="F22" s="25">
        <f t="shared" si="0"/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</row>
    <row r="23" spans="1:409" ht="15.75" thickBot="1" x14ac:dyDescent="0.3">
      <c r="A23" s="11">
        <v>10</v>
      </c>
      <c r="B23" s="56"/>
      <c r="C23" s="56"/>
      <c r="D23" s="4"/>
      <c r="E23" s="5"/>
      <c r="F23" s="25">
        <f t="shared" si="0"/>
        <v>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</row>
    <row r="24" spans="1:409" ht="15.75" thickBot="1" x14ac:dyDescent="0.3">
      <c r="A24" s="14"/>
      <c r="B24" s="15"/>
      <c r="C24" s="15"/>
      <c r="D24" s="64" t="s">
        <v>11</v>
      </c>
      <c r="E24" s="65"/>
      <c r="F24" s="26">
        <f>SUM(F13:F23)</f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</row>
    <row r="25" spans="1:409" ht="24.95" customHeight="1" x14ac:dyDescent="0.25">
      <c r="A25" s="8"/>
      <c r="B25" s="23"/>
      <c r="C25" s="23"/>
      <c r="D25" s="2"/>
      <c r="E25" s="2"/>
      <c r="F25" s="23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</row>
    <row r="26" spans="1:409" ht="15" customHeight="1" x14ac:dyDescent="0.25">
      <c r="A26" s="92" t="s">
        <v>20</v>
      </c>
      <c r="B26" s="93"/>
      <c r="C26" s="93"/>
      <c r="D26" s="94" t="s">
        <v>44</v>
      </c>
      <c r="E26" s="94"/>
      <c r="F26" s="95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</row>
    <row r="27" spans="1:409" ht="22.5" x14ac:dyDescent="0.25">
      <c r="A27" s="35" t="s">
        <v>3</v>
      </c>
      <c r="B27" s="35" t="s">
        <v>4</v>
      </c>
      <c r="C27" s="35" t="s">
        <v>5</v>
      </c>
      <c r="D27" s="35" t="s">
        <v>6</v>
      </c>
      <c r="E27" s="35" t="s">
        <v>7</v>
      </c>
      <c r="F27" s="35" t="s">
        <v>12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</row>
    <row r="28" spans="1:409" x14ac:dyDescent="0.25">
      <c r="A28" s="11">
        <v>1</v>
      </c>
      <c r="B28" s="56"/>
      <c r="C28" s="59"/>
      <c r="D28" s="4"/>
      <c r="E28" s="5"/>
      <c r="F28" s="25">
        <f>ROUND((E28-D28)/182,2)*0.3</f>
        <v>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</row>
    <row r="29" spans="1:409" x14ac:dyDescent="0.25">
      <c r="A29" s="11">
        <v>2</v>
      </c>
      <c r="B29" s="56"/>
      <c r="C29" s="56"/>
      <c r="D29" s="4"/>
      <c r="E29" s="5"/>
      <c r="F29" s="25">
        <f t="shared" ref="F29:F38" si="1">ROUND((E29-D29)/182,2)*0.3</f>
        <v>0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</row>
    <row r="30" spans="1:409" x14ac:dyDescent="0.25">
      <c r="A30" s="11">
        <v>2</v>
      </c>
      <c r="B30" s="56"/>
      <c r="C30" s="56"/>
      <c r="D30" s="4"/>
      <c r="E30" s="5"/>
      <c r="F30" s="25">
        <f t="shared" si="1"/>
        <v>0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</row>
    <row r="31" spans="1:409" x14ac:dyDescent="0.25">
      <c r="A31" s="11">
        <v>3</v>
      </c>
      <c r="B31" s="56"/>
      <c r="C31" s="56"/>
      <c r="D31" s="4"/>
      <c r="E31" s="5"/>
      <c r="F31" s="25">
        <f t="shared" si="1"/>
        <v>0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</row>
    <row r="32" spans="1:409" x14ac:dyDescent="0.25">
      <c r="A32" s="11">
        <v>4</v>
      </c>
      <c r="B32" s="56"/>
      <c r="C32" s="56"/>
      <c r="D32" s="4"/>
      <c r="E32" s="5"/>
      <c r="F32" s="25">
        <f t="shared" si="1"/>
        <v>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</row>
    <row r="33" spans="1:410" x14ac:dyDescent="0.25">
      <c r="A33" s="11">
        <v>5</v>
      </c>
      <c r="B33" s="56"/>
      <c r="C33" s="56"/>
      <c r="D33" s="4"/>
      <c r="E33" s="5"/>
      <c r="F33" s="25">
        <f t="shared" si="1"/>
        <v>0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</row>
    <row r="34" spans="1:410" x14ac:dyDescent="0.25">
      <c r="A34" s="11">
        <v>6</v>
      </c>
      <c r="B34" s="56"/>
      <c r="C34" s="56"/>
      <c r="D34" s="4"/>
      <c r="E34" s="5"/>
      <c r="F34" s="25">
        <f t="shared" si="1"/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</row>
    <row r="35" spans="1:410" x14ac:dyDescent="0.25">
      <c r="A35" s="11">
        <v>7</v>
      </c>
      <c r="B35" s="56"/>
      <c r="C35" s="56"/>
      <c r="D35" s="4"/>
      <c r="E35" s="5"/>
      <c r="F35" s="25">
        <f t="shared" si="1"/>
        <v>0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</row>
    <row r="36" spans="1:410" x14ac:dyDescent="0.25">
      <c r="A36" s="11">
        <v>8</v>
      </c>
      <c r="B36" s="56"/>
      <c r="C36" s="56"/>
      <c r="D36" s="4"/>
      <c r="E36" s="5"/>
      <c r="F36" s="25">
        <f t="shared" si="1"/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</row>
    <row r="37" spans="1:410" x14ac:dyDescent="0.25">
      <c r="A37" s="11">
        <v>9</v>
      </c>
      <c r="B37" s="56"/>
      <c r="C37" s="56"/>
      <c r="D37" s="4"/>
      <c r="E37" s="5"/>
      <c r="F37" s="25">
        <f t="shared" si="1"/>
        <v>0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8"/>
      <c r="NH37" s="8"/>
      <c r="NI37" s="8"/>
      <c r="NJ37" s="8"/>
      <c r="NK37" s="8"/>
      <c r="NL37" s="8"/>
      <c r="NM37" s="8"/>
      <c r="NN37" s="8"/>
      <c r="NO37" s="8"/>
      <c r="NP37" s="8"/>
      <c r="NQ37" s="8"/>
      <c r="NR37" s="8"/>
      <c r="NS37" s="8"/>
      <c r="NT37" s="8"/>
      <c r="NU37" s="8"/>
      <c r="NV37" s="8"/>
      <c r="NW37" s="8"/>
      <c r="NX37" s="8"/>
      <c r="NY37" s="8"/>
      <c r="NZ37" s="8"/>
      <c r="OA37" s="8"/>
      <c r="OB37" s="8"/>
      <c r="OC37" s="8"/>
      <c r="OD37" s="8"/>
      <c r="OE37" s="8"/>
      <c r="OF37" s="8"/>
      <c r="OG37" s="8"/>
      <c r="OH37" s="8"/>
      <c r="OI37" s="8"/>
      <c r="OJ37" s="8"/>
      <c r="OK37" s="8"/>
      <c r="OL37" s="8"/>
      <c r="OM37" s="8"/>
      <c r="ON37" s="8"/>
      <c r="OO37" s="8"/>
      <c r="OP37" s="8"/>
      <c r="OQ37" s="8"/>
      <c r="OR37" s="8"/>
      <c r="OS37" s="8"/>
    </row>
    <row r="38" spans="1:410" ht="15.75" thickBot="1" x14ac:dyDescent="0.3">
      <c r="A38" s="11">
        <v>10</v>
      </c>
      <c r="B38" s="56"/>
      <c r="C38" s="56"/>
      <c r="D38" s="4"/>
      <c r="E38" s="5"/>
      <c r="F38" s="25">
        <f t="shared" si="1"/>
        <v>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M38" s="8"/>
      <c r="LN38" s="8"/>
      <c r="LO38" s="8"/>
      <c r="LP38" s="8"/>
      <c r="LQ38" s="8"/>
      <c r="LR38" s="8"/>
      <c r="LS38" s="8"/>
      <c r="LT38" s="8"/>
      <c r="LU38" s="8"/>
      <c r="LV38" s="8"/>
      <c r="LW38" s="8"/>
      <c r="LX38" s="8"/>
      <c r="LY38" s="8"/>
      <c r="LZ38" s="8"/>
      <c r="MA38" s="8"/>
      <c r="MB38" s="8"/>
      <c r="MC38" s="8"/>
      <c r="MD38" s="8"/>
      <c r="ME38" s="8"/>
      <c r="MF38" s="8"/>
      <c r="MG38" s="8"/>
      <c r="MH38" s="8"/>
      <c r="MI38" s="8"/>
      <c r="MJ38" s="8"/>
      <c r="MK38" s="8"/>
      <c r="ML38" s="8"/>
      <c r="MM38" s="8"/>
      <c r="MN38" s="8"/>
      <c r="MO38" s="8"/>
      <c r="MP38" s="8"/>
      <c r="MQ38" s="8"/>
      <c r="MR38" s="8"/>
      <c r="MS38" s="8"/>
      <c r="MT38" s="8"/>
      <c r="MU38" s="8"/>
      <c r="MV38" s="8"/>
      <c r="MW38" s="8"/>
      <c r="MX38" s="8"/>
      <c r="MY38" s="8"/>
      <c r="MZ38" s="8"/>
      <c r="NA38" s="8"/>
      <c r="NB38" s="8"/>
      <c r="NC38" s="8"/>
      <c r="ND38" s="8"/>
      <c r="NE38" s="8"/>
      <c r="NF38" s="8"/>
      <c r="NG38" s="8"/>
      <c r="NH38" s="8"/>
      <c r="NI38" s="8"/>
      <c r="NJ38" s="8"/>
      <c r="NK38" s="8"/>
      <c r="NL38" s="8"/>
      <c r="NM38" s="8"/>
      <c r="NN38" s="8"/>
      <c r="NO38" s="8"/>
      <c r="NP38" s="8"/>
      <c r="NQ38" s="8"/>
      <c r="NR38" s="8"/>
      <c r="NS38" s="8"/>
      <c r="NT38" s="8"/>
      <c r="NU38" s="8"/>
      <c r="NV38" s="8"/>
      <c r="NW38" s="8"/>
      <c r="NX38" s="8"/>
      <c r="NY38" s="8"/>
      <c r="NZ38" s="8"/>
      <c r="OA38" s="8"/>
      <c r="OB38" s="8"/>
      <c r="OC38" s="8"/>
      <c r="OD38" s="8"/>
      <c r="OE38" s="8"/>
      <c r="OF38" s="8"/>
      <c r="OG38" s="8"/>
      <c r="OH38" s="8"/>
      <c r="OI38" s="8"/>
      <c r="OJ38" s="8"/>
      <c r="OK38" s="8"/>
      <c r="OL38" s="8"/>
      <c r="OM38" s="8"/>
      <c r="ON38" s="8"/>
      <c r="OO38" s="8"/>
      <c r="OP38" s="8"/>
      <c r="OQ38" s="8"/>
      <c r="OR38" s="8"/>
      <c r="OS38" s="8"/>
    </row>
    <row r="39" spans="1:410" ht="15.75" thickBot="1" x14ac:dyDescent="0.3">
      <c r="A39" s="14"/>
      <c r="B39" s="15"/>
      <c r="C39" s="15"/>
      <c r="D39" s="64" t="s">
        <v>11</v>
      </c>
      <c r="E39" s="65"/>
      <c r="F39" s="26">
        <f>SUM(F28:F38)</f>
        <v>0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8"/>
      <c r="MD39" s="8"/>
      <c r="ME39" s="8"/>
      <c r="MF39" s="8"/>
      <c r="MG39" s="8"/>
      <c r="MH39" s="8"/>
      <c r="MI39" s="8"/>
      <c r="MJ39" s="8"/>
      <c r="MK39" s="8"/>
      <c r="ML39" s="8"/>
      <c r="MM39" s="8"/>
      <c r="MN39" s="8"/>
      <c r="MO39" s="8"/>
      <c r="MP39" s="8"/>
      <c r="MQ39" s="8"/>
      <c r="MR39" s="8"/>
      <c r="MS39" s="8"/>
      <c r="MT39" s="8"/>
      <c r="MU39" s="8"/>
      <c r="MV39" s="8"/>
      <c r="MW39" s="8"/>
      <c r="MX39" s="8"/>
      <c r="MY39" s="8"/>
      <c r="MZ39" s="8"/>
      <c r="NA39" s="8"/>
      <c r="NB39" s="8"/>
      <c r="NC39" s="8"/>
      <c r="ND39" s="8"/>
      <c r="NE39" s="8"/>
      <c r="NF39" s="8"/>
      <c r="NG39" s="8"/>
      <c r="NH39" s="8"/>
      <c r="NI39" s="8"/>
      <c r="NJ39" s="8"/>
      <c r="NK39" s="8"/>
      <c r="NL39" s="8"/>
      <c r="NM39" s="8"/>
      <c r="NN39" s="8"/>
      <c r="NO39" s="8"/>
      <c r="NP39" s="8"/>
      <c r="NQ39" s="8"/>
      <c r="NR39" s="8"/>
      <c r="NS39" s="8"/>
      <c r="NT39" s="8"/>
      <c r="NU39" s="8"/>
      <c r="NV39" s="8"/>
      <c r="NW39" s="8"/>
      <c r="NX39" s="8"/>
      <c r="NY39" s="8"/>
      <c r="NZ39" s="8"/>
      <c r="OA39" s="8"/>
      <c r="OB39" s="8"/>
      <c r="OC39" s="8"/>
      <c r="OD39" s="8"/>
      <c r="OE39" s="8"/>
      <c r="OF39" s="8"/>
      <c r="OG39" s="8"/>
      <c r="OH39" s="8"/>
      <c r="OI39" s="8"/>
      <c r="OJ39" s="8"/>
      <c r="OK39" s="8"/>
      <c r="OL39" s="8"/>
      <c r="OM39" s="8"/>
      <c r="ON39" s="8"/>
      <c r="OO39" s="8"/>
      <c r="OP39" s="8"/>
      <c r="OQ39" s="8"/>
      <c r="OR39" s="8"/>
      <c r="OS39" s="8"/>
    </row>
    <row r="40" spans="1:410" ht="15.75" thickBot="1" x14ac:dyDescent="0.3">
      <c r="A40" s="24"/>
      <c r="B40" s="6"/>
      <c r="C40" s="6"/>
      <c r="D40" s="6"/>
      <c r="E40" s="7"/>
      <c r="F40" s="10">
        <f>F24+F39</f>
        <v>0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  <c r="IW40" s="27"/>
      <c r="IX40" s="27"/>
      <c r="IY40" s="27"/>
      <c r="IZ40" s="27"/>
      <c r="JA40" s="27"/>
      <c r="JB40" s="27"/>
      <c r="JC40" s="27"/>
      <c r="JD40" s="27"/>
      <c r="JE40" s="27"/>
      <c r="JF40" s="27"/>
      <c r="JG40" s="27"/>
      <c r="JH40" s="27"/>
      <c r="JI40" s="27"/>
      <c r="JJ40" s="27"/>
      <c r="JK40" s="27"/>
      <c r="JL40" s="27"/>
      <c r="JM40" s="27"/>
      <c r="JN40" s="27"/>
      <c r="JO40" s="27"/>
      <c r="JP40" s="27"/>
      <c r="JQ40" s="27"/>
      <c r="JR40" s="27"/>
      <c r="JS40" s="27"/>
      <c r="JT40" s="27"/>
      <c r="JU40" s="27"/>
      <c r="JV40" s="27"/>
      <c r="JW40" s="27"/>
      <c r="JX40" s="27"/>
      <c r="JY40" s="27"/>
      <c r="JZ40" s="27"/>
      <c r="KA40" s="27"/>
      <c r="KB40" s="27"/>
      <c r="KC40" s="27"/>
      <c r="KD40" s="27"/>
      <c r="KE40" s="27"/>
      <c r="KF40" s="27"/>
      <c r="KG40" s="27"/>
      <c r="KH40" s="27"/>
      <c r="KI40" s="27"/>
      <c r="KJ40" s="27"/>
      <c r="KK40" s="27"/>
      <c r="KL40" s="27"/>
      <c r="KM40" s="27"/>
      <c r="KN40" s="27"/>
      <c r="KO40" s="27"/>
      <c r="KP40" s="27"/>
      <c r="KQ40" s="27"/>
      <c r="KR40" s="27"/>
      <c r="KS40" s="27"/>
      <c r="KT40" s="27"/>
      <c r="KU40" s="27"/>
      <c r="KV40" s="27"/>
      <c r="KW40" s="27"/>
      <c r="KX40" s="27"/>
      <c r="KY40" s="27"/>
      <c r="KZ40" s="27"/>
      <c r="LA40" s="27"/>
      <c r="LB40" s="27"/>
      <c r="LC40" s="27"/>
      <c r="LD40" s="27"/>
      <c r="LE40" s="27"/>
      <c r="LF40" s="27"/>
      <c r="LG40" s="27"/>
      <c r="LH40" s="27"/>
      <c r="LI40" s="27"/>
      <c r="LJ40" s="27"/>
      <c r="LK40" s="27"/>
      <c r="LL40" s="27"/>
      <c r="LM40" s="27"/>
      <c r="LN40" s="27"/>
      <c r="LO40" s="27"/>
      <c r="LP40" s="27"/>
      <c r="LQ40" s="27"/>
      <c r="LR40" s="27"/>
      <c r="LS40" s="27"/>
      <c r="LT40" s="27"/>
      <c r="LU40" s="27"/>
      <c r="LV40" s="27"/>
      <c r="LW40" s="27"/>
      <c r="LX40" s="27"/>
      <c r="LY40" s="27"/>
      <c r="LZ40" s="27"/>
      <c r="MA40" s="27"/>
      <c r="MB40" s="27"/>
      <c r="MC40" s="27"/>
      <c r="MD40" s="27"/>
      <c r="ME40" s="27"/>
      <c r="MF40" s="27"/>
      <c r="MG40" s="27"/>
      <c r="MH40" s="27"/>
      <c r="MI40" s="27"/>
      <c r="MJ40" s="27"/>
      <c r="MK40" s="27"/>
      <c r="ML40" s="27"/>
      <c r="MM40" s="27"/>
      <c r="MN40" s="27"/>
      <c r="MO40" s="27"/>
      <c r="MP40" s="27"/>
      <c r="MQ40" s="27"/>
      <c r="MR40" s="27"/>
      <c r="MS40" s="27"/>
      <c r="MT40" s="27"/>
      <c r="MU40" s="27"/>
      <c r="MV40" s="27"/>
      <c r="MW40" s="27"/>
      <c r="MX40" s="27"/>
      <c r="MY40" s="27"/>
      <c r="MZ40" s="27"/>
      <c r="NA40" s="27"/>
      <c r="NB40" s="27"/>
      <c r="NC40" s="27"/>
      <c r="ND40" s="27"/>
      <c r="NE40" s="27"/>
      <c r="NF40" s="27"/>
      <c r="NG40" s="27"/>
      <c r="NH40" s="27"/>
      <c r="NI40" s="27"/>
      <c r="NJ40" s="27"/>
      <c r="NK40" s="27"/>
      <c r="NL40" s="27"/>
      <c r="NM40" s="27"/>
      <c r="NN40" s="27"/>
      <c r="NO40" s="27"/>
      <c r="NP40" s="27"/>
      <c r="NQ40" s="27"/>
      <c r="NR40" s="27"/>
      <c r="NS40" s="27"/>
      <c r="NT40" s="27"/>
      <c r="NU40" s="27"/>
      <c r="NV40" s="27"/>
      <c r="NW40" s="27"/>
      <c r="NX40" s="27"/>
      <c r="NY40" s="27"/>
      <c r="NZ40" s="27"/>
      <c r="OA40" s="27"/>
      <c r="OB40" s="27"/>
      <c r="OC40" s="27"/>
      <c r="OD40" s="27"/>
      <c r="OE40" s="27"/>
      <c r="OF40" s="27"/>
      <c r="OG40" s="27"/>
      <c r="OH40" s="27"/>
      <c r="OI40" s="27"/>
      <c r="OJ40" s="27"/>
      <c r="OK40" s="27"/>
      <c r="OL40" s="27"/>
      <c r="OM40" s="27"/>
      <c r="ON40" s="27"/>
      <c r="OO40" s="27"/>
      <c r="OP40" s="27"/>
      <c r="OQ40" s="27"/>
      <c r="OR40" s="27"/>
      <c r="OS40" s="27"/>
    </row>
    <row r="41" spans="1:410" ht="23.25" customHeight="1" thickBot="1" x14ac:dyDescent="0.3">
      <c r="A41" s="74" t="s">
        <v>42</v>
      </c>
      <c r="B41" s="75"/>
      <c r="C41" s="75"/>
      <c r="D41" s="75"/>
      <c r="E41" s="76"/>
      <c r="F41" s="40">
        <f>IF(F40&gt;7,7,F40)</f>
        <v>0</v>
      </c>
    </row>
    <row r="43" spans="1:410" ht="30.75" customHeight="1" x14ac:dyDescent="0.25">
      <c r="A43" s="77" t="s">
        <v>22</v>
      </c>
      <c r="B43" s="78"/>
      <c r="C43" s="78"/>
      <c r="D43" s="78"/>
      <c r="E43" s="78"/>
      <c r="F43" s="78"/>
      <c r="G43" s="78"/>
      <c r="H43" s="78"/>
      <c r="I43" s="79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8"/>
      <c r="LE43" s="8"/>
      <c r="LF43" s="8"/>
      <c r="LG43" s="8"/>
      <c r="LH43" s="8"/>
      <c r="LI43" s="8"/>
      <c r="LJ43" s="8"/>
      <c r="LK43" s="8"/>
      <c r="LL43" s="8"/>
      <c r="LM43" s="8"/>
      <c r="LN43" s="8"/>
      <c r="LO43" s="8"/>
      <c r="LP43" s="8"/>
      <c r="LQ43" s="8"/>
      <c r="LR43" s="8"/>
      <c r="LS43" s="8"/>
      <c r="LT43" s="8"/>
      <c r="LU43" s="8"/>
      <c r="LV43" s="8"/>
      <c r="LW43" s="8"/>
      <c r="LX43" s="8"/>
      <c r="LY43" s="8"/>
      <c r="LZ43" s="8"/>
      <c r="MA43" s="8"/>
      <c r="MB43" s="8"/>
      <c r="MC43" s="8"/>
      <c r="MD43" s="8"/>
      <c r="ME43" s="8"/>
      <c r="MF43" s="8"/>
      <c r="MG43" s="8"/>
      <c r="MH43" s="8"/>
      <c r="MI43" s="8"/>
      <c r="MJ43" s="8"/>
      <c r="MK43" s="8"/>
      <c r="ML43" s="8"/>
      <c r="MM43" s="8"/>
      <c r="MN43" s="8"/>
      <c r="MO43" s="8"/>
      <c r="MP43" s="8"/>
      <c r="MQ43" s="8"/>
      <c r="MR43" s="8"/>
      <c r="MS43" s="8"/>
      <c r="MT43" s="8"/>
      <c r="MU43" s="8"/>
      <c r="MV43" s="8"/>
      <c r="MW43" s="8"/>
      <c r="MX43" s="8"/>
      <c r="MY43" s="8"/>
      <c r="MZ43" s="8"/>
      <c r="NA43" s="8"/>
      <c r="NB43" s="8"/>
      <c r="NC43" s="8"/>
      <c r="ND43" s="8"/>
      <c r="NE43" s="8"/>
      <c r="NF43" s="8"/>
      <c r="NG43" s="8"/>
      <c r="NH43" s="8"/>
      <c r="NI43" s="8"/>
      <c r="NJ43" s="8"/>
      <c r="NK43" s="8"/>
      <c r="NL43" s="8"/>
      <c r="NM43" s="8"/>
      <c r="NN43" s="8"/>
      <c r="NO43" s="8"/>
      <c r="NP43" s="8"/>
      <c r="NQ43" s="8"/>
      <c r="NR43" s="8"/>
      <c r="NS43" s="8"/>
      <c r="NT43" s="8"/>
      <c r="NU43" s="8"/>
      <c r="NV43" s="8"/>
      <c r="NW43" s="8"/>
      <c r="NX43" s="8"/>
      <c r="NY43" s="8"/>
      <c r="NZ43" s="8"/>
      <c r="OA43" s="8"/>
      <c r="OB43" s="8"/>
      <c r="OC43" s="8"/>
      <c r="OD43" s="8"/>
      <c r="OE43" s="8"/>
      <c r="OF43" s="8"/>
      <c r="OG43" s="8"/>
      <c r="OH43" s="8"/>
      <c r="OI43" s="8"/>
      <c r="OJ43" s="8"/>
      <c r="OK43" s="8"/>
      <c r="OL43" s="8"/>
      <c r="OM43" s="8"/>
      <c r="ON43" s="8"/>
      <c r="OO43" s="8"/>
      <c r="OP43" s="8"/>
      <c r="OQ43" s="8"/>
      <c r="OR43" s="8"/>
      <c r="OS43" s="8"/>
      <c r="OT43" s="8"/>
    </row>
    <row r="44" spans="1:410" ht="22.5" x14ac:dyDescent="0.25">
      <c r="A44" s="3" t="s">
        <v>3</v>
      </c>
      <c r="B44" s="83" t="s">
        <v>9</v>
      </c>
      <c r="C44" s="83"/>
      <c r="D44" s="34" t="s">
        <v>10</v>
      </c>
      <c r="E44" s="36" t="s">
        <v>46</v>
      </c>
      <c r="F44" s="36" t="s">
        <v>17</v>
      </c>
      <c r="G44" s="36" t="s">
        <v>13</v>
      </c>
      <c r="H44" s="36" t="s">
        <v>14</v>
      </c>
      <c r="I44" s="37" t="s">
        <v>15</v>
      </c>
    </row>
    <row r="45" spans="1:410" x14ac:dyDescent="0.25">
      <c r="A45" s="11">
        <v>1</v>
      </c>
      <c r="B45" s="62"/>
      <c r="C45" s="62"/>
      <c r="D45" s="42"/>
      <c r="E45" s="25" t="str">
        <f>IF(AND(D45&gt;=1,D45&lt;=11),0.1,"")</f>
        <v/>
      </c>
      <c r="F45" s="25" t="str">
        <f>IF(AND(D45&gt;=12,D45&lt;=40),0.2,"")</f>
        <v/>
      </c>
      <c r="G45" s="25" t="str">
        <f>IF(AND(D45&gt;=41,D45&lt;=100),0.4,"")</f>
        <v/>
      </c>
      <c r="H45" s="25" t="str">
        <f>IF(AND(D45&gt;=101,D45&lt;=200),0.6,"")</f>
        <v/>
      </c>
      <c r="I45" s="25" t="str">
        <f>IF(D45&gt;=201,0.75,"")</f>
        <v/>
      </c>
    </row>
    <row r="46" spans="1:410" x14ac:dyDescent="0.25">
      <c r="A46" s="11">
        <v>2</v>
      </c>
      <c r="B46" s="62"/>
      <c r="C46" s="62"/>
      <c r="D46" s="42"/>
      <c r="E46" s="25" t="str">
        <f t="shared" ref="E46:E64" si="2">IF(AND(D46&gt;=1,D46&lt;=11),0.1,"")</f>
        <v/>
      </c>
      <c r="F46" s="25" t="str">
        <f t="shared" ref="F46:F64" si="3">IF(AND(D46&gt;=12,D46&lt;=40),0.2,"")</f>
        <v/>
      </c>
      <c r="G46" s="25" t="str">
        <f t="shared" ref="G46:G64" si="4">IF(AND(D46&gt;=41,D46&lt;=100),0.4,"")</f>
        <v/>
      </c>
      <c r="H46" s="25" t="str">
        <f t="shared" ref="H46:H64" si="5">IF(AND(D46&gt;=101,D46&lt;=200),0.6,"")</f>
        <v/>
      </c>
      <c r="I46" s="25" t="str">
        <f t="shared" ref="I46:I64" si="6">IF(D46&gt;=201,0.75,"")</f>
        <v/>
      </c>
    </row>
    <row r="47" spans="1:410" x14ac:dyDescent="0.25">
      <c r="A47" s="11">
        <v>3</v>
      </c>
      <c r="B47" s="62"/>
      <c r="C47" s="62"/>
      <c r="D47" s="42"/>
      <c r="E47" s="25" t="str">
        <f t="shared" si="2"/>
        <v/>
      </c>
      <c r="F47" s="25" t="str">
        <f t="shared" si="3"/>
        <v/>
      </c>
      <c r="G47" s="25" t="str">
        <f t="shared" si="4"/>
        <v/>
      </c>
      <c r="H47" s="25" t="str">
        <f t="shared" si="5"/>
        <v/>
      </c>
      <c r="I47" s="25" t="str">
        <f t="shared" si="6"/>
        <v/>
      </c>
    </row>
    <row r="48" spans="1:410" x14ac:dyDescent="0.25">
      <c r="A48" s="11">
        <v>4</v>
      </c>
      <c r="B48" s="62"/>
      <c r="C48" s="62"/>
      <c r="D48" s="42"/>
      <c r="E48" s="25" t="str">
        <f t="shared" si="2"/>
        <v/>
      </c>
      <c r="F48" s="25" t="str">
        <f t="shared" si="3"/>
        <v/>
      </c>
      <c r="G48" s="25" t="str">
        <f t="shared" si="4"/>
        <v/>
      </c>
      <c r="H48" s="25" t="str">
        <f t="shared" si="5"/>
        <v/>
      </c>
      <c r="I48" s="25" t="str">
        <f t="shared" si="6"/>
        <v/>
      </c>
    </row>
    <row r="49" spans="1:9" x14ac:dyDescent="0.25">
      <c r="A49" s="11">
        <v>5</v>
      </c>
      <c r="B49" s="62"/>
      <c r="C49" s="62"/>
      <c r="D49" s="42"/>
      <c r="E49" s="25" t="str">
        <f t="shared" si="2"/>
        <v/>
      </c>
      <c r="F49" s="25" t="str">
        <f t="shared" si="3"/>
        <v/>
      </c>
      <c r="G49" s="25" t="str">
        <f t="shared" si="4"/>
        <v/>
      </c>
      <c r="H49" s="25" t="str">
        <f t="shared" si="5"/>
        <v/>
      </c>
      <c r="I49" s="25" t="str">
        <f t="shared" si="6"/>
        <v/>
      </c>
    </row>
    <row r="50" spans="1:9" x14ac:dyDescent="0.25">
      <c r="A50" s="11">
        <v>6</v>
      </c>
      <c r="B50" s="62"/>
      <c r="C50" s="62"/>
      <c r="D50" s="42"/>
      <c r="E50" s="25" t="str">
        <f t="shared" si="2"/>
        <v/>
      </c>
      <c r="F50" s="25" t="str">
        <f t="shared" si="3"/>
        <v/>
      </c>
      <c r="G50" s="25" t="str">
        <f t="shared" si="4"/>
        <v/>
      </c>
      <c r="H50" s="25" t="str">
        <f t="shared" si="5"/>
        <v/>
      </c>
      <c r="I50" s="25" t="str">
        <f t="shared" si="6"/>
        <v/>
      </c>
    </row>
    <row r="51" spans="1:9" x14ac:dyDescent="0.25">
      <c r="A51" s="11">
        <v>7</v>
      </c>
      <c r="B51" s="62"/>
      <c r="C51" s="62"/>
      <c r="D51" s="42"/>
      <c r="E51" s="25" t="str">
        <f t="shared" si="2"/>
        <v/>
      </c>
      <c r="F51" s="25" t="str">
        <f t="shared" si="3"/>
        <v/>
      </c>
      <c r="G51" s="25" t="str">
        <f t="shared" si="4"/>
        <v/>
      </c>
      <c r="H51" s="25" t="str">
        <f t="shared" si="5"/>
        <v/>
      </c>
      <c r="I51" s="25" t="str">
        <f t="shared" si="6"/>
        <v/>
      </c>
    </row>
    <row r="52" spans="1:9" x14ac:dyDescent="0.25">
      <c r="A52" s="11">
        <v>8</v>
      </c>
      <c r="B52" s="62"/>
      <c r="C52" s="62"/>
      <c r="D52" s="42"/>
      <c r="E52" s="25" t="str">
        <f t="shared" si="2"/>
        <v/>
      </c>
      <c r="F52" s="25" t="str">
        <f t="shared" si="3"/>
        <v/>
      </c>
      <c r="G52" s="25" t="str">
        <f t="shared" si="4"/>
        <v/>
      </c>
      <c r="H52" s="25" t="str">
        <f t="shared" si="5"/>
        <v/>
      </c>
      <c r="I52" s="25" t="str">
        <f t="shared" si="6"/>
        <v/>
      </c>
    </row>
    <row r="53" spans="1:9" x14ac:dyDescent="0.25">
      <c r="A53" s="11">
        <v>9</v>
      </c>
      <c r="B53" s="62"/>
      <c r="C53" s="62"/>
      <c r="D53" s="42"/>
      <c r="E53" s="25" t="str">
        <f t="shared" si="2"/>
        <v/>
      </c>
      <c r="F53" s="25" t="str">
        <f t="shared" si="3"/>
        <v/>
      </c>
      <c r="G53" s="25" t="str">
        <f t="shared" si="4"/>
        <v/>
      </c>
      <c r="H53" s="25" t="str">
        <f t="shared" si="5"/>
        <v/>
      </c>
      <c r="I53" s="25" t="str">
        <f t="shared" si="6"/>
        <v/>
      </c>
    </row>
    <row r="54" spans="1:9" x14ac:dyDescent="0.25">
      <c r="A54" s="11">
        <v>10</v>
      </c>
      <c r="B54" s="62"/>
      <c r="C54" s="62"/>
      <c r="D54" s="42"/>
      <c r="E54" s="25" t="str">
        <f t="shared" si="2"/>
        <v/>
      </c>
      <c r="F54" s="25" t="str">
        <f t="shared" si="3"/>
        <v/>
      </c>
      <c r="G54" s="25" t="str">
        <f t="shared" si="4"/>
        <v/>
      </c>
      <c r="H54" s="25" t="str">
        <f t="shared" si="5"/>
        <v/>
      </c>
      <c r="I54" s="25" t="str">
        <f t="shared" si="6"/>
        <v/>
      </c>
    </row>
    <row r="55" spans="1:9" x14ac:dyDescent="0.25">
      <c r="A55" s="11">
        <v>11</v>
      </c>
      <c r="B55" s="62"/>
      <c r="C55" s="62"/>
      <c r="D55" s="42"/>
      <c r="E55" s="25" t="str">
        <f t="shared" si="2"/>
        <v/>
      </c>
      <c r="F55" s="25" t="str">
        <f t="shared" si="3"/>
        <v/>
      </c>
      <c r="G55" s="25" t="str">
        <f t="shared" si="4"/>
        <v/>
      </c>
      <c r="H55" s="25" t="str">
        <f t="shared" si="5"/>
        <v/>
      </c>
      <c r="I55" s="25" t="str">
        <f t="shared" si="6"/>
        <v/>
      </c>
    </row>
    <row r="56" spans="1:9" x14ac:dyDescent="0.25">
      <c r="A56" s="11">
        <v>12</v>
      </c>
      <c r="B56" s="62"/>
      <c r="C56" s="62"/>
      <c r="D56" s="42"/>
      <c r="E56" s="25" t="str">
        <f t="shared" si="2"/>
        <v/>
      </c>
      <c r="F56" s="25" t="str">
        <f t="shared" si="3"/>
        <v/>
      </c>
      <c r="G56" s="25" t="str">
        <f t="shared" si="4"/>
        <v/>
      </c>
      <c r="H56" s="25" t="str">
        <f t="shared" si="5"/>
        <v/>
      </c>
      <c r="I56" s="25" t="str">
        <f t="shared" si="6"/>
        <v/>
      </c>
    </row>
    <row r="57" spans="1:9" x14ac:dyDescent="0.25">
      <c r="A57" s="11">
        <v>13</v>
      </c>
      <c r="B57" s="62"/>
      <c r="C57" s="62"/>
      <c r="D57" s="42"/>
      <c r="E57" s="25" t="str">
        <f t="shared" si="2"/>
        <v/>
      </c>
      <c r="F57" s="25" t="str">
        <f t="shared" si="3"/>
        <v/>
      </c>
      <c r="G57" s="25" t="str">
        <f t="shared" si="4"/>
        <v/>
      </c>
      <c r="H57" s="25" t="str">
        <f t="shared" si="5"/>
        <v/>
      </c>
      <c r="I57" s="25" t="str">
        <f t="shared" si="6"/>
        <v/>
      </c>
    </row>
    <row r="58" spans="1:9" x14ac:dyDescent="0.25">
      <c r="A58" s="11">
        <v>14</v>
      </c>
      <c r="B58" s="62"/>
      <c r="C58" s="62"/>
      <c r="D58" s="42"/>
      <c r="E58" s="25" t="str">
        <f t="shared" si="2"/>
        <v/>
      </c>
      <c r="F58" s="25" t="str">
        <f t="shared" si="3"/>
        <v/>
      </c>
      <c r="G58" s="25" t="str">
        <f t="shared" si="4"/>
        <v/>
      </c>
      <c r="H58" s="25" t="str">
        <f t="shared" si="5"/>
        <v/>
      </c>
      <c r="I58" s="25" t="str">
        <f t="shared" si="6"/>
        <v/>
      </c>
    </row>
    <row r="59" spans="1:9" x14ac:dyDescent="0.25">
      <c r="A59" s="11">
        <v>15</v>
      </c>
      <c r="B59" s="62"/>
      <c r="C59" s="62"/>
      <c r="D59" s="42"/>
      <c r="E59" s="25" t="str">
        <f t="shared" si="2"/>
        <v/>
      </c>
      <c r="F59" s="25" t="str">
        <f t="shared" si="3"/>
        <v/>
      </c>
      <c r="G59" s="25" t="str">
        <f t="shared" si="4"/>
        <v/>
      </c>
      <c r="H59" s="25" t="str">
        <f t="shared" si="5"/>
        <v/>
      </c>
      <c r="I59" s="25" t="str">
        <f t="shared" si="6"/>
        <v/>
      </c>
    </row>
    <row r="60" spans="1:9" x14ac:dyDescent="0.25">
      <c r="A60" s="11">
        <v>16</v>
      </c>
      <c r="B60" s="62"/>
      <c r="C60" s="62"/>
      <c r="D60" s="42"/>
      <c r="E60" s="25" t="str">
        <f t="shared" si="2"/>
        <v/>
      </c>
      <c r="F60" s="25" t="str">
        <f t="shared" si="3"/>
        <v/>
      </c>
      <c r="G60" s="25" t="str">
        <f t="shared" si="4"/>
        <v/>
      </c>
      <c r="H60" s="25" t="str">
        <f t="shared" si="5"/>
        <v/>
      </c>
      <c r="I60" s="25" t="str">
        <f t="shared" si="6"/>
        <v/>
      </c>
    </row>
    <row r="61" spans="1:9" x14ac:dyDescent="0.25">
      <c r="A61" s="11">
        <v>17</v>
      </c>
      <c r="B61" s="62"/>
      <c r="C61" s="62"/>
      <c r="D61" s="42"/>
      <c r="E61" s="25" t="str">
        <f t="shared" si="2"/>
        <v/>
      </c>
      <c r="F61" s="25" t="str">
        <f t="shared" si="3"/>
        <v/>
      </c>
      <c r="G61" s="25" t="str">
        <f t="shared" si="4"/>
        <v/>
      </c>
      <c r="H61" s="25" t="str">
        <f t="shared" si="5"/>
        <v/>
      </c>
      <c r="I61" s="25" t="str">
        <f t="shared" si="6"/>
        <v/>
      </c>
    </row>
    <row r="62" spans="1:9" x14ac:dyDescent="0.25">
      <c r="A62" s="11">
        <v>18</v>
      </c>
      <c r="B62" s="62"/>
      <c r="C62" s="62"/>
      <c r="D62" s="42"/>
      <c r="E62" s="25" t="str">
        <f t="shared" si="2"/>
        <v/>
      </c>
      <c r="F62" s="25" t="str">
        <f t="shared" si="3"/>
        <v/>
      </c>
      <c r="G62" s="25" t="str">
        <f t="shared" si="4"/>
        <v/>
      </c>
      <c r="H62" s="25" t="str">
        <f t="shared" si="5"/>
        <v/>
      </c>
      <c r="I62" s="25" t="str">
        <f t="shared" si="6"/>
        <v/>
      </c>
    </row>
    <row r="63" spans="1:9" x14ac:dyDescent="0.25">
      <c r="A63" s="11">
        <v>19</v>
      </c>
      <c r="B63" s="62"/>
      <c r="C63" s="62"/>
      <c r="D63" s="42"/>
      <c r="E63" s="25" t="str">
        <f t="shared" si="2"/>
        <v/>
      </c>
      <c r="F63" s="25" t="str">
        <f t="shared" si="3"/>
        <v/>
      </c>
      <c r="G63" s="25" t="str">
        <f t="shared" si="4"/>
        <v/>
      </c>
      <c r="H63" s="25" t="str">
        <f t="shared" si="5"/>
        <v/>
      </c>
      <c r="I63" s="25" t="str">
        <f t="shared" si="6"/>
        <v/>
      </c>
    </row>
    <row r="64" spans="1:9" x14ac:dyDescent="0.25">
      <c r="A64" s="11">
        <v>20</v>
      </c>
      <c r="B64" s="62"/>
      <c r="C64" s="62"/>
      <c r="D64" s="42"/>
      <c r="E64" s="25" t="str">
        <f t="shared" si="2"/>
        <v/>
      </c>
      <c r="F64" s="25" t="str">
        <f t="shared" si="3"/>
        <v/>
      </c>
      <c r="G64" s="25" t="str">
        <f t="shared" si="4"/>
        <v/>
      </c>
      <c r="H64" s="25" t="str">
        <f t="shared" si="5"/>
        <v/>
      </c>
      <c r="I64" s="25" t="str">
        <f t="shared" si="6"/>
        <v/>
      </c>
    </row>
    <row r="65" spans="1:11" ht="15" customHeight="1" x14ac:dyDescent="0.25">
      <c r="A65" s="16"/>
      <c r="B65" s="17"/>
      <c r="C65" s="17"/>
      <c r="E65" s="31">
        <f>SUM(E45:E64)</f>
        <v>0</v>
      </c>
      <c r="F65" s="31">
        <f>SUM(F45:F64)</f>
        <v>0</v>
      </c>
      <c r="G65" s="31">
        <f>SUM(G45:G64)</f>
        <v>0</v>
      </c>
      <c r="H65" s="31">
        <f>SUM(H45:H64)</f>
        <v>0</v>
      </c>
      <c r="I65" s="31">
        <f>SUM(I45:I64)</f>
        <v>0</v>
      </c>
    </row>
    <row r="66" spans="1:11" ht="15.75" thickBot="1" x14ac:dyDescent="0.3">
      <c r="A66" s="81"/>
      <c r="B66" s="82"/>
      <c r="C66" s="82"/>
      <c r="D66" s="82"/>
      <c r="E66" s="80">
        <f>E65+F65+G65+H65+I65</f>
        <v>0</v>
      </c>
      <c r="F66" s="80"/>
      <c r="G66" s="80"/>
      <c r="H66" s="80"/>
      <c r="I66" s="80"/>
    </row>
    <row r="67" spans="1:11" ht="23.25" customHeight="1" thickBot="1" x14ac:dyDescent="0.3">
      <c r="A67" s="74" t="s">
        <v>45</v>
      </c>
      <c r="B67" s="75"/>
      <c r="C67" s="75"/>
      <c r="D67" s="75"/>
      <c r="E67" s="76"/>
      <c r="F67" s="48">
        <f>IF(E66&gt;2,2,E66)</f>
        <v>0</v>
      </c>
      <c r="G67" s="49"/>
      <c r="H67" s="49"/>
    </row>
    <row r="68" spans="1:11" x14ac:dyDescent="0.25">
      <c r="A68" s="8"/>
      <c r="B68" s="23"/>
      <c r="C68" s="23"/>
      <c r="D68" s="23"/>
      <c r="E68" s="23"/>
      <c r="F68" s="23"/>
      <c r="G68" s="23"/>
    </row>
    <row r="69" spans="1:11" ht="35.25" customHeight="1" x14ac:dyDescent="0.25">
      <c r="A69" s="77" t="s">
        <v>36</v>
      </c>
      <c r="B69" s="78"/>
      <c r="C69" s="78"/>
      <c r="D69" s="78"/>
      <c r="E69" s="78"/>
      <c r="F69" s="79"/>
      <c r="G69" s="105"/>
      <c r="H69" s="106"/>
      <c r="I69" s="107"/>
      <c r="J69" s="107"/>
      <c r="K69" s="107"/>
    </row>
    <row r="70" spans="1:11" x14ac:dyDescent="0.25">
      <c r="A70" s="66" t="s">
        <v>28</v>
      </c>
      <c r="B70" s="67"/>
      <c r="C70" s="67"/>
      <c r="D70" s="68"/>
      <c r="E70" s="38" t="s">
        <v>8</v>
      </c>
      <c r="F70" s="39" t="s">
        <v>16</v>
      </c>
      <c r="G70" s="107"/>
      <c r="H70" s="60" t="s">
        <v>24</v>
      </c>
      <c r="I70" s="60" t="s">
        <v>25</v>
      </c>
      <c r="J70" s="60" t="s">
        <v>26</v>
      </c>
      <c r="K70" s="107"/>
    </row>
    <row r="71" spans="1:11" x14ac:dyDescent="0.25">
      <c r="A71" s="11">
        <v>1</v>
      </c>
      <c r="B71" s="62"/>
      <c r="C71" s="62"/>
      <c r="D71" s="62"/>
      <c r="E71" s="41"/>
      <c r="F71" s="25" t="str">
        <f>IF(E71&lt;&gt;"",INDEX(T_barem_titulacio,MATCH(E71,L_titulacio,0),3),"")</f>
        <v/>
      </c>
      <c r="G71" s="107"/>
      <c r="H71" s="60" t="s">
        <v>47</v>
      </c>
      <c r="I71" s="60" t="s">
        <v>27</v>
      </c>
      <c r="J71" s="109">
        <v>1</v>
      </c>
      <c r="K71" s="107"/>
    </row>
    <row r="72" spans="1:11" x14ac:dyDescent="0.25">
      <c r="A72" s="11">
        <v>2</v>
      </c>
      <c r="B72" s="62"/>
      <c r="C72" s="62"/>
      <c r="D72" s="62"/>
      <c r="E72" s="41"/>
      <c r="F72" s="25" t="str">
        <f>IF(E72&lt;&gt;"",INDEX(T_barem_titulacio,MATCH(E72,L_titulacio,0),3),"")</f>
        <v/>
      </c>
      <c r="G72" s="107"/>
      <c r="H72" s="60" t="s">
        <v>48</v>
      </c>
      <c r="I72" s="60" t="s">
        <v>27</v>
      </c>
      <c r="J72" s="109">
        <v>0.5</v>
      </c>
      <c r="K72" s="107"/>
    </row>
    <row r="73" spans="1:11" x14ac:dyDescent="0.25">
      <c r="A73" s="11">
        <v>3</v>
      </c>
      <c r="B73" s="62"/>
      <c r="C73" s="62"/>
      <c r="D73" s="62"/>
      <c r="E73" s="41"/>
      <c r="F73" s="25" t="str">
        <f>IF(E73&lt;&gt;"",INDEX(T_barem_titulacio,MATCH(E73,L_titulacio,0),3),"")</f>
        <v/>
      </c>
      <c r="G73" s="107"/>
      <c r="H73" s="60" t="s">
        <v>49</v>
      </c>
      <c r="I73" s="60" t="s">
        <v>27</v>
      </c>
      <c r="J73" s="109">
        <v>0.25</v>
      </c>
      <c r="K73" s="107"/>
    </row>
    <row r="74" spans="1:11" x14ac:dyDescent="0.25">
      <c r="A74" s="11">
        <v>4</v>
      </c>
      <c r="B74" s="62"/>
      <c r="C74" s="62"/>
      <c r="D74" s="62"/>
      <c r="E74" s="41"/>
      <c r="F74" s="25" t="str">
        <f>IF(E74&lt;&gt;"",INDEX(T_barem_titulacio,MATCH(E74,L_titulacio,0),3),"")</f>
        <v/>
      </c>
      <c r="G74" s="107"/>
      <c r="H74" s="107"/>
      <c r="I74" s="107"/>
      <c r="J74" s="107"/>
      <c r="K74" s="107"/>
    </row>
    <row r="75" spans="1:11" ht="15.75" thickBot="1" x14ac:dyDescent="0.3">
      <c r="A75" s="32"/>
      <c r="B75" s="33"/>
      <c r="C75" s="33"/>
      <c r="D75" s="33"/>
      <c r="E75" s="33"/>
      <c r="F75" s="61">
        <f>SUM(F71:F74)</f>
        <v>0</v>
      </c>
      <c r="G75" s="57"/>
      <c r="H75" s="57"/>
      <c r="I75" s="57"/>
      <c r="J75" s="57"/>
      <c r="K75" s="57"/>
    </row>
    <row r="76" spans="1:11" ht="23.25" customHeight="1" thickBot="1" x14ac:dyDescent="0.3">
      <c r="A76" s="74" t="s">
        <v>50</v>
      </c>
      <c r="B76" s="75"/>
      <c r="C76" s="75"/>
      <c r="D76" s="75"/>
      <c r="E76" s="76"/>
      <c r="F76" s="108">
        <f>IF(F75&gt;1.5,1.5,F75)</f>
        <v>0</v>
      </c>
      <c r="G76" s="57"/>
      <c r="H76" s="58"/>
      <c r="I76" s="57"/>
      <c r="J76" s="57"/>
      <c r="K76" s="57"/>
    </row>
    <row r="77" spans="1:11" x14ac:dyDescent="0.25">
      <c r="A77" s="12"/>
      <c r="B77" s="12"/>
      <c r="C77" s="12"/>
      <c r="D77" s="12"/>
      <c r="E77" s="13"/>
      <c r="F77" s="13"/>
      <c r="G77" s="57"/>
      <c r="H77" s="57"/>
      <c r="I77" s="57"/>
      <c r="J77" s="57"/>
      <c r="K77" s="57"/>
    </row>
    <row r="78" spans="1:11" ht="15.75" thickBot="1" x14ac:dyDescent="0.3">
      <c r="A78" s="28"/>
      <c r="B78" s="29"/>
      <c r="C78" s="29"/>
      <c r="D78" s="29"/>
      <c r="E78" s="27"/>
      <c r="F78" s="27"/>
    </row>
    <row r="79" spans="1:11" ht="37.5" customHeight="1" thickBot="1" x14ac:dyDescent="0.3">
      <c r="A79" s="84" t="s">
        <v>23</v>
      </c>
      <c r="B79" s="85"/>
      <c r="C79" s="85"/>
      <c r="D79" s="85"/>
      <c r="E79" s="86"/>
      <c r="F79" s="55">
        <f>F41+F67+F76</f>
        <v>0</v>
      </c>
    </row>
  </sheetData>
  <sheetProtection algorithmName="SHA-512" hashValue="j7C4Ld6eMYTSGT/HvDm2bm9OF2Z8YsCZG8vlX3erGmG0caZzFa1YL+dYQPpmYPM4JaM2cIVff7uKJVvDNe3wew==" saltValue="K01h/N8jasxsOAwazNEy8Q==" spinCount="100000" sheet="1" objects="1" scenarios="1"/>
  <protectedRanges>
    <protectedRange sqref="A4:F4" name="Rango1"/>
  </protectedRanges>
  <mergeCells count="47">
    <mergeCell ref="B64:C64"/>
    <mergeCell ref="A66:D66"/>
    <mergeCell ref="E66:I66"/>
    <mergeCell ref="A43:I43"/>
    <mergeCell ref="B44:C44"/>
    <mergeCell ref="B59:C59"/>
    <mergeCell ref="B60:C60"/>
    <mergeCell ref="B61:C61"/>
    <mergeCell ref="A4:F4"/>
    <mergeCell ref="E6:F6"/>
    <mergeCell ref="A41:E41"/>
    <mergeCell ref="A8:F8"/>
    <mergeCell ref="A10:F10"/>
    <mergeCell ref="A11:C11"/>
    <mergeCell ref="D11:F11"/>
    <mergeCell ref="A26:C26"/>
    <mergeCell ref="D26:F26"/>
    <mergeCell ref="B63:C63"/>
    <mergeCell ref="B54:C54"/>
    <mergeCell ref="B55:C55"/>
    <mergeCell ref="B56:C56"/>
    <mergeCell ref="B57:C57"/>
    <mergeCell ref="B58:C58"/>
    <mergeCell ref="B62:C62"/>
    <mergeCell ref="B49:C49"/>
    <mergeCell ref="B50:C50"/>
    <mergeCell ref="B51:C51"/>
    <mergeCell ref="B52:C52"/>
    <mergeCell ref="B53:C53"/>
    <mergeCell ref="B73:D73"/>
    <mergeCell ref="B74:D74"/>
    <mergeCell ref="A76:E76"/>
    <mergeCell ref="A79:E79"/>
    <mergeCell ref="A69:F69"/>
    <mergeCell ref="B71:D71"/>
    <mergeCell ref="B72:D72"/>
    <mergeCell ref="A1:F1"/>
    <mergeCell ref="D24:E24"/>
    <mergeCell ref="D39:E39"/>
    <mergeCell ref="A70:D70"/>
    <mergeCell ref="A6:C6"/>
    <mergeCell ref="A7:D7"/>
    <mergeCell ref="A67:E67"/>
    <mergeCell ref="B45:C45"/>
    <mergeCell ref="B46:C46"/>
    <mergeCell ref="B47:C47"/>
    <mergeCell ref="B48:C48"/>
  </mergeCells>
  <dataValidations count="1">
    <dataValidation type="list" allowBlank="1" showInputMessage="1" showErrorMessage="1" sqref="E71:E74" xr:uid="{00000000-0002-0000-0000-000000000000}">
      <formula1>$H$71:$H$73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"/>
  <sheetViews>
    <sheetView workbookViewId="0">
      <selection activeCell="B28" sqref="B28"/>
    </sheetView>
  </sheetViews>
  <sheetFormatPr baseColWidth="10" defaultColWidth="11.42578125" defaultRowHeight="15" x14ac:dyDescent="0.25"/>
  <cols>
    <col min="1" max="1" width="43.5703125" customWidth="1"/>
    <col min="2" max="2" width="20.42578125" customWidth="1"/>
    <col min="12" max="12" width="21.85546875" customWidth="1"/>
  </cols>
  <sheetData>
    <row r="1" spans="1:14" ht="15.75" customHeight="1" x14ac:dyDescent="0.25">
      <c r="A1" s="98" t="s">
        <v>34</v>
      </c>
      <c r="B1" s="98" t="s">
        <v>1</v>
      </c>
      <c r="C1" s="43" t="s">
        <v>29</v>
      </c>
      <c r="D1" s="43" t="s">
        <v>35</v>
      </c>
      <c r="E1" s="43" t="s">
        <v>30</v>
      </c>
      <c r="F1" s="100" t="s">
        <v>11</v>
      </c>
      <c r="G1" s="44" t="s">
        <v>39</v>
      </c>
      <c r="H1" s="43" t="s">
        <v>31</v>
      </c>
      <c r="I1" s="43" t="s">
        <v>32</v>
      </c>
      <c r="J1" s="43" t="s">
        <v>33</v>
      </c>
      <c r="K1" s="100" t="s">
        <v>11</v>
      </c>
      <c r="L1" s="101" t="s">
        <v>37</v>
      </c>
      <c r="M1" s="96" t="s">
        <v>11</v>
      </c>
      <c r="N1" s="96" t="s">
        <v>40</v>
      </c>
    </row>
    <row r="2" spans="1:14" ht="26.25" customHeight="1" x14ac:dyDescent="0.25">
      <c r="A2" s="99"/>
      <c r="B2" s="99"/>
      <c r="C2" s="101" t="s">
        <v>19</v>
      </c>
      <c r="D2" s="101"/>
      <c r="E2" s="101"/>
      <c r="F2" s="100"/>
      <c r="G2" s="102" t="s">
        <v>22</v>
      </c>
      <c r="H2" s="103"/>
      <c r="I2" s="103"/>
      <c r="J2" s="104"/>
      <c r="K2" s="100"/>
      <c r="L2" s="101"/>
      <c r="M2" s="97"/>
      <c r="N2" s="97"/>
    </row>
    <row r="3" spans="1:14" x14ac:dyDescent="0.25">
      <c r="A3" s="50">
        <f>'MÈRITS '!A7:B7</f>
        <v>0</v>
      </c>
      <c r="B3" s="51">
        <f>'MÈRITS '!E7</f>
        <v>0</v>
      </c>
      <c r="C3" s="52">
        <f>'MÈRITS '!F24</f>
        <v>0</v>
      </c>
      <c r="D3" s="52">
        <f>'MÈRITS '!F39</f>
        <v>0</v>
      </c>
      <c r="E3" s="52" t="e">
        <f>'MÈRITS '!#REF!</f>
        <v>#REF!</v>
      </c>
      <c r="F3" s="53">
        <f>'MÈRITS '!F41</f>
        <v>0</v>
      </c>
      <c r="G3" s="54" t="e">
        <f>'MÈRITS '!#REF!</f>
        <v>#REF!</v>
      </c>
      <c r="H3" s="54" t="e">
        <f>'MÈRITS '!#REF!</f>
        <v>#REF!</v>
      </c>
      <c r="I3" s="54" t="e">
        <f>'MÈRITS '!#REF!</f>
        <v>#REF!</v>
      </c>
      <c r="J3" s="54" t="e">
        <f>'MÈRITS '!#REF!</f>
        <v>#REF!</v>
      </c>
      <c r="K3" s="53">
        <f>'MÈRITS '!F67</f>
        <v>0</v>
      </c>
      <c r="L3" s="53">
        <f>'MÈRITS '!F76</f>
        <v>0</v>
      </c>
      <c r="M3" s="53">
        <f>L3+K3+F3</f>
        <v>0</v>
      </c>
      <c r="N3" s="53">
        <f>'MÈRITS '!F79</f>
        <v>0</v>
      </c>
    </row>
  </sheetData>
  <sheetProtection password="D377" sheet="1" objects="1" scenarios="1"/>
  <mergeCells count="9">
    <mergeCell ref="M1:M2"/>
    <mergeCell ref="N1:N2"/>
    <mergeCell ref="A1:A2"/>
    <mergeCell ref="B1:B2"/>
    <mergeCell ref="F1:F2"/>
    <mergeCell ref="K1:K2"/>
    <mergeCell ref="L1:L2"/>
    <mergeCell ref="C2:E2"/>
    <mergeCell ref="G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MÈRITS </vt:lpstr>
      <vt:lpstr>GRAELLA</vt:lpstr>
      <vt:lpstr>L_titulacio</vt:lpstr>
      <vt:lpstr>T_barem_titulacio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Manel Hita</dc:creator>
  <cp:lastModifiedBy>M. Jose Medina Bueno</cp:lastModifiedBy>
  <dcterms:created xsi:type="dcterms:W3CDTF">2019-02-03T17:32:26Z</dcterms:created>
  <dcterms:modified xsi:type="dcterms:W3CDTF">2024-06-12T10:43:34Z</dcterms:modified>
</cp:coreProperties>
</file>